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291CD86B-C85A-4E29-9E11-F183AE5C6F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3" l="1"/>
  <c r="C148" i="3"/>
  <c r="A153" i="3"/>
  <c r="A152" i="3"/>
  <c r="A151" i="3"/>
  <c r="C151" i="3" s="1"/>
  <c r="A150" i="3"/>
  <c r="A149" i="3"/>
  <c r="C152" i="3" l="1"/>
  <c r="H152" i="3"/>
  <c r="C149" i="3"/>
  <c r="C150" i="3"/>
  <c r="C153" i="3"/>
  <c r="H151" i="3"/>
  <c r="H150" i="3"/>
  <c r="H153" i="3"/>
  <c r="Y115" i="3"/>
  <c r="X115" i="3"/>
  <c r="W115" i="3"/>
  <c r="V115" i="3"/>
  <c r="U115" i="3"/>
  <c r="T115" i="3"/>
  <c r="S115" i="3"/>
  <c r="R115" i="3"/>
  <c r="Q115" i="3"/>
  <c r="P115" i="3"/>
  <c r="O115" i="3"/>
  <c r="K115" i="3"/>
  <c r="J115" i="3"/>
  <c r="I115" i="3"/>
  <c r="H115" i="3"/>
  <c r="G115" i="3"/>
  <c r="F115" i="3"/>
  <c r="E115" i="3"/>
  <c r="D115" i="3"/>
  <c r="C115" i="3"/>
  <c r="Y114" i="3"/>
  <c r="X114" i="3"/>
  <c r="W114" i="3"/>
  <c r="V114" i="3"/>
  <c r="U114" i="3"/>
  <c r="T114" i="3"/>
  <c r="S114" i="3"/>
  <c r="R114" i="3"/>
  <c r="Q114" i="3"/>
  <c r="P114" i="3"/>
  <c r="O114" i="3"/>
  <c r="K114" i="3"/>
  <c r="J114" i="3"/>
  <c r="I114" i="3"/>
  <c r="H114" i="3"/>
  <c r="G114" i="3"/>
  <c r="F114" i="3"/>
  <c r="E114" i="3"/>
  <c r="D114" i="3"/>
  <c r="C114" i="3"/>
  <c r="Y113" i="3"/>
  <c r="X113" i="3"/>
  <c r="W113" i="3"/>
  <c r="V113" i="3"/>
  <c r="U113" i="3"/>
  <c r="T113" i="3"/>
  <c r="S113" i="3"/>
  <c r="R113" i="3"/>
  <c r="Q113" i="3"/>
  <c r="P113" i="3"/>
  <c r="O113" i="3"/>
  <c r="K113" i="3"/>
  <c r="J113" i="3"/>
  <c r="I113" i="3"/>
  <c r="H113" i="3"/>
  <c r="G113" i="3"/>
  <c r="F113" i="3"/>
  <c r="E113" i="3"/>
  <c r="D113" i="3"/>
  <c r="C113" i="3"/>
  <c r="Y112" i="3"/>
  <c r="X112" i="3"/>
  <c r="W112" i="3"/>
  <c r="V112" i="3"/>
  <c r="U112" i="3"/>
  <c r="T112" i="3"/>
  <c r="S112" i="3"/>
  <c r="R112" i="3"/>
  <c r="Q112" i="3"/>
  <c r="P112" i="3"/>
  <c r="O112" i="3"/>
  <c r="K112" i="3"/>
  <c r="J112" i="3"/>
  <c r="I112" i="3"/>
  <c r="H112" i="3"/>
  <c r="G112" i="3"/>
  <c r="F112" i="3"/>
  <c r="E112" i="3"/>
  <c r="D112" i="3"/>
  <c r="C112" i="3"/>
  <c r="Y111" i="3"/>
  <c r="X111" i="3"/>
  <c r="W111" i="3"/>
  <c r="V111" i="3"/>
  <c r="U111" i="3"/>
  <c r="T111" i="3"/>
  <c r="S111" i="3"/>
  <c r="R111" i="3"/>
  <c r="Q111" i="3"/>
  <c r="P111" i="3"/>
  <c r="O111" i="3"/>
  <c r="K111" i="3"/>
  <c r="J111" i="3"/>
  <c r="I111" i="3"/>
  <c r="H111" i="3"/>
  <c r="G111" i="3"/>
  <c r="F111" i="3"/>
  <c r="E111" i="3"/>
  <c r="D111" i="3"/>
  <c r="C111" i="3"/>
  <c r="Y110" i="3"/>
  <c r="X110" i="3"/>
  <c r="W110" i="3"/>
  <c r="V110" i="3"/>
  <c r="U110" i="3"/>
  <c r="T110" i="3"/>
  <c r="S110" i="3"/>
  <c r="R110" i="3"/>
  <c r="Q110" i="3"/>
  <c r="P110" i="3"/>
  <c r="O110" i="3"/>
  <c r="K110" i="3"/>
  <c r="J110" i="3"/>
  <c r="I110" i="3"/>
  <c r="H110" i="3"/>
  <c r="G110" i="3"/>
  <c r="F110" i="3"/>
  <c r="E110" i="3"/>
  <c r="D110" i="3"/>
  <c r="C110" i="3"/>
  <c r="S73" i="3"/>
  <c r="R73" i="3"/>
  <c r="Q73" i="3"/>
  <c r="P73" i="3"/>
  <c r="O73" i="3"/>
  <c r="N73" i="3"/>
  <c r="J73" i="3"/>
  <c r="I73" i="3"/>
  <c r="H73" i="3"/>
  <c r="G73" i="3"/>
  <c r="F73" i="3"/>
  <c r="E73" i="3"/>
  <c r="D73" i="3"/>
  <c r="C73" i="3"/>
  <c r="S72" i="3"/>
  <c r="R72" i="3"/>
  <c r="Q72" i="3"/>
  <c r="P72" i="3"/>
  <c r="O72" i="3"/>
  <c r="N72" i="3"/>
  <c r="J72" i="3"/>
  <c r="I72" i="3"/>
  <c r="H72" i="3"/>
  <c r="G72" i="3"/>
  <c r="F72" i="3"/>
  <c r="E72" i="3"/>
  <c r="D72" i="3"/>
  <c r="C72" i="3"/>
  <c r="S71" i="3"/>
  <c r="R71" i="3"/>
  <c r="Q71" i="3"/>
  <c r="P71" i="3"/>
  <c r="O71" i="3"/>
  <c r="N71" i="3"/>
  <c r="M71" i="3"/>
  <c r="J71" i="3"/>
  <c r="I71" i="3"/>
  <c r="H71" i="3"/>
  <c r="G71" i="3"/>
  <c r="F71" i="3"/>
  <c r="E71" i="3"/>
  <c r="D71" i="3"/>
  <c r="C71" i="3"/>
  <c r="S70" i="3"/>
  <c r="R70" i="3"/>
  <c r="J70" i="3"/>
  <c r="I70" i="3"/>
  <c r="S69" i="3"/>
  <c r="R69" i="3"/>
  <c r="Q69" i="3"/>
  <c r="P69" i="3"/>
  <c r="O69" i="3"/>
  <c r="N69" i="3"/>
  <c r="M69" i="3"/>
  <c r="J69" i="3"/>
  <c r="I69" i="3"/>
  <c r="H69" i="3"/>
  <c r="G69" i="3"/>
  <c r="F69" i="3"/>
  <c r="E69" i="3"/>
  <c r="D69" i="3"/>
  <c r="C69" i="3"/>
  <c r="S68" i="3"/>
  <c r="R68" i="3"/>
  <c r="Q68" i="3"/>
  <c r="P68" i="3"/>
  <c r="O68" i="3"/>
  <c r="N68" i="3"/>
  <c r="J68" i="3"/>
  <c r="I68" i="3"/>
  <c r="H68" i="3"/>
  <c r="G68" i="3"/>
  <c r="F68" i="3"/>
  <c r="E68" i="3"/>
  <c r="D68" i="3"/>
  <c r="C68" i="3"/>
  <c r="S67" i="3"/>
  <c r="R67" i="3"/>
  <c r="Q67" i="3"/>
  <c r="P67" i="3"/>
  <c r="O67" i="3"/>
  <c r="N67" i="3"/>
  <c r="M67" i="3"/>
  <c r="J67" i="3"/>
  <c r="I67" i="3"/>
  <c r="H67" i="3"/>
  <c r="G67" i="3"/>
  <c r="F67" i="3"/>
  <c r="E67" i="3"/>
  <c r="D67" i="3"/>
  <c r="C67" i="3"/>
  <c r="S66" i="3"/>
  <c r="R66" i="3"/>
  <c r="Q66" i="3"/>
  <c r="P66" i="3"/>
  <c r="O66" i="3"/>
  <c r="N66" i="3"/>
  <c r="M66" i="3"/>
  <c r="J66" i="3"/>
  <c r="I66" i="3"/>
  <c r="H66" i="3"/>
  <c r="G66" i="3"/>
  <c r="F66" i="3"/>
  <c r="E66" i="3"/>
  <c r="D66" i="3"/>
  <c r="C66" i="3"/>
  <c r="S65" i="3"/>
  <c r="R65" i="3"/>
  <c r="Q65" i="3"/>
  <c r="P65" i="3"/>
  <c r="O65" i="3"/>
  <c r="N65" i="3"/>
  <c r="J65" i="3"/>
  <c r="I65" i="3"/>
  <c r="H65" i="3"/>
  <c r="G65" i="3"/>
  <c r="F65" i="3"/>
  <c r="E65" i="3"/>
  <c r="D65" i="3"/>
  <c r="C65" i="3"/>
  <c r="S64" i="3"/>
  <c r="R64" i="3"/>
  <c r="Q64" i="3"/>
  <c r="P64" i="3"/>
  <c r="O64" i="3"/>
  <c r="N64" i="3"/>
  <c r="M64" i="3"/>
  <c r="J64" i="3"/>
  <c r="I64" i="3"/>
  <c r="H64" i="3"/>
  <c r="G64" i="3"/>
  <c r="F64" i="3"/>
  <c r="E64" i="3"/>
  <c r="D64" i="3"/>
  <c r="C64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E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B44" i="3" l="1"/>
  <c r="G44" i="3" s="1"/>
  <c r="B43" i="3"/>
  <c r="F43" i="3" s="1"/>
  <c r="B42" i="3"/>
  <c r="E42" i="3" s="1"/>
  <c r="B41" i="3"/>
  <c r="D41" i="3" s="1"/>
  <c r="B40" i="3"/>
  <c r="D40" i="3" s="1"/>
  <c r="B39" i="3"/>
  <c r="G39" i="3" s="1"/>
  <c r="G38" i="3"/>
  <c r="F38" i="3"/>
  <c r="E38" i="3"/>
  <c r="D38" i="3"/>
  <c r="G40" i="3" l="1"/>
  <c r="E40" i="3"/>
  <c r="G41" i="3"/>
  <c r="F40" i="3"/>
  <c r="F42" i="3"/>
  <c r="G42" i="3"/>
  <c r="E41" i="3"/>
  <c r="F41" i="3"/>
  <c r="G43" i="3"/>
  <c r="F44" i="3"/>
  <c r="D39" i="3"/>
  <c r="E39" i="3"/>
  <c r="D44" i="3"/>
  <c r="F39" i="3"/>
  <c r="D43" i="3"/>
  <c r="E44" i="3"/>
  <c r="D42" i="3"/>
  <c r="E43" i="3"/>
</calcChain>
</file>

<file path=xl/sharedStrings.xml><?xml version="1.0" encoding="utf-8"?>
<sst xmlns="http://schemas.openxmlformats.org/spreadsheetml/2006/main" count="100" uniqueCount="74">
  <si>
    <t>II-9</t>
  </si>
  <si>
    <t>IV-4</t>
  </si>
  <si>
    <t>V-11</t>
  </si>
  <si>
    <t>II-1</t>
  </si>
  <si>
    <t>II-12,II-10</t>
  </si>
  <si>
    <t>n=43</t>
  </si>
  <si>
    <t>n=30</t>
  </si>
  <si>
    <t>Onager, n=22</t>
  </si>
  <si>
    <t>E. przewalskii</t>
  </si>
  <si>
    <t>E. caballus</t>
  </si>
  <si>
    <t>Maximal length</t>
  </si>
  <si>
    <t>Medial length</t>
  </si>
  <si>
    <t xml:space="preserve">Minimal width </t>
  </si>
  <si>
    <t>Proximal width</t>
  </si>
  <si>
    <t>Distal width max</t>
  </si>
  <si>
    <t>Distal depth medial</t>
  </si>
  <si>
    <t>n=15</t>
  </si>
  <si>
    <t>n=29</t>
  </si>
  <si>
    <t>Alaska et Yukon</t>
  </si>
  <si>
    <t>[56</t>
  </si>
  <si>
    <t>[34.5</t>
  </si>
  <si>
    <t>[40</t>
  </si>
  <si>
    <t>Log10(E.h.o)</t>
  </si>
  <si>
    <t>UNSM</t>
  </si>
  <si>
    <t>TALUS</t>
  </si>
  <si>
    <t>MC</t>
  </si>
  <si>
    <t>FEMUR</t>
  </si>
  <si>
    <t>KI 2217</t>
  </si>
  <si>
    <t>HL mgl 3</t>
  </si>
  <si>
    <t>Ant</t>
  </si>
  <si>
    <t>Post</t>
  </si>
  <si>
    <t>Iceland</t>
  </si>
  <si>
    <t>Mongolia</t>
  </si>
  <si>
    <t>E. przwalskii</t>
  </si>
  <si>
    <t>ZIN 5214</t>
  </si>
  <si>
    <t>ZIN 27031</t>
  </si>
  <si>
    <t>ZIN 27089</t>
  </si>
  <si>
    <t>ZIN 27088</t>
  </si>
  <si>
    <t>I-18</t>
  </si>
  <si>
    <t>II-18,X-18</t>
  </si>
  <si>
    <t>IV-24</t>
  </si>
  <si>
    <t>II-14</t>
  </si>
  <si>
    <t>VI-6</t>
  </si>
  <si>
    <t>III-9</t>
  </si>
  <si>
    <t>IX-1,VIII-24</t>
  </si>
  <si>
    <t>LG 17591</t>
  </si>
  <si>
    <t>LG 27031</t>
  </si>
  <si>
    <t>LG 31877</t>
  </si>
  <si>
    <t>LG 27088</t>
  </si>
  <si>
    <t>IV-17</t>
  </si>
  <si>
    <t>VII-20</t>
  </si>
  <si>
    <t>IX-12</t>
  </si>
  <si>
    <t>X-2</t>
  </si>
  <si>
    <t>X-5</t>
  </si>
  <si>
    <t>P 63</t>
  </si>
  <si>
    <t>P 67</t>
  </si>
  <si>
    <t>P 68</t>
  </si>
  <si>
    <t>P 69</t>
  </si>
  <si>
    <t>P 72</t>
  </si>
  <si>
    <t>50820-X</t>
  </si>
  <si>
    <t>P 66</t>
  </si>
  <si>
    <t>Log10 x E.h.</t>
  </si>
  <si>
    <t>VII-7</t>
  </si>
  <si>
    <t>VII-6</t>
  </si>
  <si>
    <t>n=7</t>
  </si>
  <si>
    <t>Ph3</t>
  </si>
  <si>
    <t>ANT</t>
  </si>
  <si>
    <t>POST</t>
  </si>
  <si>
    <t>43414-x</t>
  </si>
  <si>
    <t>42642-x</t>
  </si>
  <si>
    <t>43983-x</t>
  </si>
  <si>
    <t>Ph 1</t>
  </si>
  <si>
    <t>Ph 2 ANTERIOR</t>
  </si>
  <si>
    <t>Ph 2 POSTERIOR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</si>
</sst>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rgb="FFFF0000"/>
      <name val="Times New Roman"/>
      <family val="1"/>
    </font>
    <font>
      <b/>
      <sz val="14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center" vertical="top"/>
    </xf>
    <xf numFmtId="16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Caballine Femora Natural Trap </a:t>
            </a:r>
          </a:p>
        </c:rich>
      </c:tx>
      <c:layout>
        <c:manualLayout>
          <c:xMode val="edge"/>
          <c:yMode val="edge"/>
          <c:x val="0.32008899025806742"/>
          <c:y val="3.5087794441719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01584276663124"/>
          <c:y val="0.20701798720614722"/>
          <c:w val="0.5408400180222519"/>
          <c:h val="0.64912419717181757"/>
        </c:manualLayout>
      </c:layout>
      <c:lineChart>
        <c:grouping val="standard"/>
        <c:varyColors val="0"/>
        <c:ser>
          <c:idx val="4"/>
          <c:order val="0"/>
          <c:tx>
            <c:strRef>
              <c:f>Feuil1!$D$38</c:f>
              <c:strCache>
                <c:ptCount val="1"/>
                <c:pt idx="0">
                  <c:v>45489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Feuil1!$C$39:$C$44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Feuil1!$D$39:$D$44</c:f>
              <c:numCache>
                <c:formatCode>0.000</c:formatCode>
                <c:ptCount val="6"/>
                <c:pt idx="0">
                  <c:v>3.7793580793368697E-2</c:v>
                </c:pt>
                <c:pt idx="1">
                  <c:v>2.3897832055125523E-2</c:v>
                </c:pt>
                <c:pt idx="2">
                  <c:v>0.10383670659962263</c:v>
                </c:pt>
                <c:pt idx="3">
                  <c:v>5.3909242580221006E-2</c:v>
                </c:pt>
                <c:pt idx="4">
                  <c:v>5.2129175573092379E-2</c:v>
                </c:pt>
                <c:pt idx="5">
                  <c:v>3.1368891621746053E-2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6-2344-89B6-3580DEC04752}"/>
            </c:ext>
          </c:extLst>
        </c:ser>
        <c:ser>
          <c:idx val="0"/>
          <c:order val="1"/>
          <c:tx>
            <c:strRef>
              <c:f>Feuil1!$E$38</c:f>
              <c:strCache>
                <c:ptCount val="1"/>
                <c:pt idx="0">
                  <c:v>54241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Feuil1!$C$39:$C$44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Feuil1!$E$39:$E$44</c:f>
              <c:numCache>
                <c:formatCode>0.000</c:formatCode>
                <c:ptCount val="6"/>
                <c:pt idx="0">
                  <c:v>2.9824651122093204E-2</c:v>
                </c:pt>
                <c:pt idx="1">
                  <c:v>2.1804842549281833E-2</c:v>
                </c:pt>
                <c:pt idx="2">
                  <c:v>7.9530217124580194E-2</c:v>
                </c:pt>
                <c:pt idx="3">
                  <c:v>1.898259967122784E-2</c:v>
                </c:pt>
                <c:pt idx="4">
                  <c:v>5.4646831794338935E-2</c:v>
                </c:pt>
                <c:pt idx="5">
                  <c:v>2.9315485990687007E-2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6-2344-89B6-3580DEC04752}"/>
            </c:ext>
          </c:extLst>
        </c:ser>
        <c:ser>
          <c:idx val="1"/>
          <c:order val="2"/>
          <c:tx>
            <c:strRef>
              <c:f>Feuil1!$F$38</c:f>
              <c:strCache>
                <c:ptCount val="1"/>
                <c:pt idx="0">
                  <c:v>E. przewalskii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Feuil1!$C$39:$C$44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Feuil1!$F$39:$F$44</c:f>
              <c:numCache>
                <c:formatCode>0.000</c:formatCode>
                <c:ptCount val="6"/>
                <c:pt idx="0">
                  <c:v>3.8513394369602327E-2</c:v>
                </c:pt>
                <c:pt idx="1">
                  <c:v>4.148673211852838E-2</c:v>
                </c:pt>
                <c:pt idx="2">
                  <c:v>8.058097469256853E-2</c:v>
                </c:pt>
                <c:pt idx="3">
                  <c:v>3.0493421779579366E-2</c:v>
                </c:pt>
                <c:pt idx="4">
                  <c:v>4.5343186229800381E-2</c:v>
                </c:pt>
                <c:pt idx="5">
                  <c:v>3.013801366440183E-2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6-2344-89B6-3580DEC04752}"/>
            </c:ext>
          </c:extLst>
        </c:ser>
        <c:ser>
          <c:idx val="2"/>
          <c:order val="3"/>
          <c:tx>
            <c:strRef>
              <c:f>Feuil1!$G$38</c:f>
              <c:strCache>
                <c:ptCount val="1"/>
                <c:pt idx="0">
                  <c:v>E. caballus</c:v>
                </c:pt>
              </c:strCache>
            </c:strRef>
          </c:tx>
          <c:spPr>
            <a:ln w="254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numRef>
              <c:f>Feuil1!$C$39:$C$44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Feuil1!$G$39:$G$44</c:f>
              <c:numCache>
                <c:formatCode>0.000</c:formatCode>
                <c:ptCount val="6"/>
                <c:pt idx="0">
                  <c:v>7.4132075287535848E-2</c:v>
                </c:pt>
                <c:pt idx="1">
                  <c:v>7.5050354502506522E-2</c:v>
                </c:pt>
                <c:pt idx="2">
                  <c:v>0.1278960907927833</c:v>
                </c:pt>
                <c:pt idx="3">
                  <c:v>7.8469537735865957E-2</c:v>
                </c:pt>
                <c:pt idx="4">
                  <c:v>8.774504661462168E-2</c:v>
                </c:pt>
                <c:pt idx="5">
                  <c:v>8.3430931641131911E-2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6-2344-89B6-3580DEC04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698959"/>
        <c:axId val="1"/>
      </c:lineChart>
      <c:catAx>
        <c:axId val="58369895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6030866141732285E-2"/>
              <c:y val="0.292038158691702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583698959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38353550879445"/>
          <c:y val="0.40350963607977847"/>
          <c:w val="0.22737355859710998"/>
          <c:h val="0.256140899424555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195096701332"/>
          <c:y val="8.8495766419572797E-2"/>
          <c:w val="0.63492098641724803"/>
          <c:h val="0.76106359120832601"/>
        </c:manualLayout>
      </c:layout>
      <c:lineChart>
        <c:grouping val="standard"/>
        <c:varyColors val="0"/>
        <c:ser>
          <c:idx val="1"/>
          <c:order val="0"/>
          <c:tx>
            <c:strRef>
              <c:f>Feuil1!$C$15</c:f>
              <c:strCache>
                <c:ptCount val="1"/>
                <c:pt idx="0">
                  <c:v>42625</c:v>
                </c:pt>
              </c:strCache>
            </c:strRef>
          </c:tx>
          <c:spPr>
            <a:ln w="412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0">
                  <c:v>1.3741536725565773E-2</c:v>
                </c:pt>
                <c:pt idx="1">
                  <c:v>9.4985597975412839E-2</c:v>
                </c:pt>
                <c:pt idx="2">
                  <c:v>3.0823564571683892E-2</c:v>
                </c:pt>
                <c:pt idx="3">
                  <c:v>6.2410758521912246E-2</c:v>
                </c:pt>
                <c:pt idx="5">
                  <c:v>6.0068981121006448E-2</c:v>
                </c:pt>
                <c:pt idx="6">
                  <c:v>9.9969937735201908E-2</c:v>
                </c:pt>
                <c:pt idx="7">
                  <c:v>9.7163054139671079E-2</c:v>
                </c:pt>
                <c:pt idx="8">
                  <c:v>8.7494385903893024E-2</c:v>
                </c:pt>
                <c:pt idx="9">
                  <c:v>7.2332001515692967E-2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7-5244-9E64-17B948093EFC}"/>
            </c:ext>
          </c:extLst>
        </c:ser>
        <c:ser>
          <c:idx val="0"/>
          <c:order val="1"/>
          <c:tx>
            <c:strRef>
              <c:f>Feuil1!$D$15</c:f>
              <c:strCache>
                <c:ptCount val="1"/>
                <c:pt idx="0">
                  <c:v>57922</c:v>
                </c:pt>
              </c:strCache>
            </c:strRef>
          </c:tx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1.3741536725565773E-2</c:v>
                </c:pt>
                <c:pt idx="1">
                  <c:v>0.10151646513437051</c:v>
                </c:pt>
                <c:pt idx="2">
                  <c:v>6.1923189335175044E-2</c:v>
                </c:pt>
                <c:pt idx="5">
                  <c:v>5.318308064417443E-2</c:v>
                </c:pt>
                <c:pt idx="6">
                  <c:v>6.7440712908281908E-2</c:v>
                </c:pt>
                <c:pt idx="7">
                  <c:v>6.6780425145950284E-2</c:v>
                </c:pt>
                <c:pt idx="8">
                  <c:v>5.0641660800135879E-2</c:v>
                </c:pt>
                <c:pt idx="9">
                  <c:v>5.9323873227845603E-2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7-5244-9E64-17B948093EFC}"/>
            </c:ext>
          </c:extLst>
        </c:ser>
        <c:ser>
          <c:idx val="2"/>
          <c:order val="2"/>
          <c:tx>
            <c:strRef>
              <c:f>Feuil1!$E$15</c:f>
              <c:strCache>
                <c:ptCount val="1"/>
                <c:pt idx="0">
                  <c:v>Alaska et Yukon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Feuil1!$E$16:$E$25</c:f>
              <c:numCache>
                <c:formatCode>0.000</c:formatCode>
                <c:ptCount val="10"/>
                <c:pt idx="0">
                  <c:v>1.1748957971793317E-2</c:v>
                </c:pt>
                <c:pt idx="1">
                  <c:v>0.11066704674473504</c:v>
                </c:pt>
                <c:pt idx="2">
                  <c:v>8.0357552684615419E-2</c:v>
                </c:pt>
                <c:pt idx="3">
                  <c:v>6.6577388443123553E-2</c:v>
                </c:pt>
                <c:pt idx="4">
                  <c:v>7.5411494309252536E-2</c:v>
                </c:pt>
                <c:pt idx="5">
                  <c:v>7.9680483667045277E-2</c:v>
                </c:pt>
                <c:pt idx="6">
                  <c:v>8.8783175260323421E-2</c:v>
                </c:pt>
                <c:pt idx="7">
                  <c:v>8.3776519516796988E-2</c:v>
                </c:pt>
                <c:pt idx="8">
                  <c:v>6.9970040920360299E-2</c:v>
                </c:pt>
                <c:pt idx="9">
                  <c:v>6.8039105126057819E-2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7-5244-9E64-17B94809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719656"/>
        <c:axId val="291724808"/>
      </c:lineChart>
      <c:catAx>
        <c:axId val="291719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724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724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4173437206290855E-2"/>
              <c:y val="0.241929024799877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719656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539728234242304"/>
          <c:y val="0.25221293429578201"/>
          <c:w val="0.14352244637107958"/>
          <c:h val="0.24888433267171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Ph1 Ant</a:t>
            </a:r>
          </a:p>
        </c:rich>
      </c:tx>
      <c:layout>
        <c:manualLayout>
          <c:xMode val="edge"/>
          <c:yMode val="edge"/>
          <c:x val="0.44855989611459546"/>
          <c:y val="3.197681226894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4822256995813"/>
          <c:y val="0.16860501014534204"/>
          <c:w val="0.66872461576717213"/>
          <c:h val="0.72674573338509507"/>
        </c:manualLayout>
      </c:layout>
      <c:lineChart>
        <c:grouping val="standard"/>
        <c:varyColors val="0"/>
        <c:ser>
          <c:idx val="2"/>
          <c:order val="0"/>
          <c:tx>
            <c:strRef>
              <c:f>Feuil1!$C$64</c:f>
              <c:strCache>
                <c:ptCount val="1"/>
                <c:pt idx="0">
                  <c:v>39034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Feuil1!$C$65:$C$73</c:f>
              <c:numCache>
                <c:formatCode>0.000</c:formatCode>
                <c:ptCount val="9"/>
                <c:pt idx="0">
                  <c:v>3.4003343634799288E-2</c:v>
                </c:pt>
                <c:pt idx="1">
                  <c:v>2.7157608739976746E-2</c:v>
                </c:pt>
                <c:pt idx="2">
                  <c:v>0.11514997831990614</c:v>
                </c:pt>
                <c:pt idx="3">
                  <c:v>0.11027586960078883</c:v>
                </c:pt>
                <c:pt idx="4">
                  <c:v>6.7302500767287166E-2</c:v>
                </c:pt>
                <c:pt idx="6">
                  <c:v>8.7489256954637495E-2</c:v>
                </c:pt>
                <c:pt idx="7">
                  <c:v>1.1151250383643729E-2</c:v>
                </c:pt>
                <c:pt idx="8">
                  <c:v>9.9943352306836708E-2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7-1E41-A88A-86E1B2F4A94F}"/>
            </c:ext>
          </c:extLst>
        </c:ser>
        <c:ser>
          <c:idx val="1"/>
          <c:order val="1"/>
          <c:tx>
            <c:strRef>
              <c:f>Feuil1!$D$64</c:f>
              <c:strCache>
                <c:ptCount val="1"/>
                <c:pt idx="0">
                  <c:v>42642-x</c:v>
                </c:pt>
              </c:strCache>
            </c:strRef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Feuil1!$D$65:$D$73</c:f>
              <c:numCache>
                <c:formatCode>0.000</c:formatCode>
                <c:ptCount val="9"/>
                <c:pt idx="0">
                  <c:v>8.5155866082180509E-2</c:v>
                </c:pt>
                <c:pt idx="1">
                  <c:v>5.5519252618618564E-2</c:v>
                </c:pt>
                <c:pt idx="2">
                  <c:v>0.13113808370403635</c:v>
                </c:pt>
                <c:pt idx="3">
                  <c:v>0.11027586960078883</c:v>
                </c:pt>
                <c:pt idx="4">
                  <c:v>7.3292864456474538E-2</c:v>
                </c:pt>
                <c:pt idx="6">
                  <c:v>0.10221251377534379</c:v>
                </c:pt>
                <c:pt idx="7">
                  <c:v>8.9728890382882787E-2</c:v>
                </c:pt>
                <c:pt idx="8">
                  <c:v>7.235983067474816E-2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7-1E41-A88A-86E1B2F4A94F}"/>
            </c:ext>
          </c:extLst>
        </c:ser>
        <c:ser>
          <c:idx val="4"/>
          <c:order val="2"/>
          <c:tx>
            <c:strRef>
              <c:f>Feuil1!$E$64</c:f>
              <c:strCache>
                <c:ptCount val="1"/>
                <c:pt idx="0">
                  <c:v>43414-x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Feuil1!$E$65:$E$73</c:f>
              <c:numCache>
                <c:formatCode>0.000</c:formatCode>
                <c:ptCount val="9"/>
                <c:pt idx="0">
                  <c:v>5.5192642704737338E-2</c:v>
                </c:pt>
                <c:pt idx="1">
                  <c:v>4.156990954337636E-2</c:v>
                </c:pt>
                <c:pt idx="2">
                  <c:v>0.14083977861652053</c:v>
                </c:pt>
                <c:pt idx="3">
                  <c:v>9.780722904119088E-2</c:v>
                </c:pt>
                <c:pt idx="4">
                  <c:v>4.8819095073274088E-2</c:v>
                </c:pt>
                <c:pt idx="6">
                  <c:v>0.10939109840246708</c:v>
                </c:pt>
                <c:pt idx="7">
                  <c:v>7.3106094456757864E-2</c:v>
                </c:pt>
                <c:pt idx="8">
                  <c:v>9.9943352306836708E-2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7-1E41-A88A-86E1B2F4A94F}"/>
            </c:ext>
          </c:extLst>
        </c:ser>
        <c:ser>
          <c:idx val="7"/>
          <c:order val="3"/>
          <c:tx>
            <c:strRef>
              <c:f>Feuil1!$F$64</c:f>
              <c:strCache>
                <c:ptCount val="1"/>
                <c:pt idx="0">
                  <c:v>43983-x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Feuil1!$F$65:$F$73</c:f>
              <c:numCache>
                <c:formatCode>0.000</c:formatCode>
                <c:ptCount val="9"/>
                <c:pt idx="0">
                  <c:v>3.2329759745233E-2</c:v>
                </c:pt>
                <c:pt idx="1">
                  <c:v>3.7686475483602155E-2</c:v>
                </c:pt>
                <c:pt idx="2">
                  <c:v>0.14211711624880397</c:v>
                </c:pt>
                <c:pt idx="3">
                  <c:v>9.780722904119088E-2</c:v>
                </c:pt>
                <c:pt idx="4">
                  <c:v>4.8819095073274088E-2</c:v>
                </c:pt>
                <c:pt idx="6">
                  <c:v>0.10701139665711246</c:v>
                </c:pt>
                <c:pt idx="7">
                  <c:v>7.2478047374198384E-2</c:v>
                </c:pt>
                <c:pt idx="8">
                  <c:v>0.13521911265537989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7-1E41-A88A-86E1B2F4A94F}"/>
            </c:ext>
          </c:extLst>
        </c:ser>
        <c:ser>
          <c:idx val="8"/>
          <c:order val="4"/>
          <c:tx>
            <c:strRef>
              <c:f>Feuil1!$G$64</c:f>
              <c:strCache>
                <c:ptCount val="1"/>
                <c:pt idx="0">
                  <c:v>47497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Feuil1!$G$65:$G$73</c:f>
              <c:numCache>
                <c:formatCode>0.000</c:formatCode>
                <c:ptCount val="9"/>
                <c:pt idx="0">
                  <c:v>8.1427993562937395E-2</c:v>
                </c:pt>
                <c:pt idx="1">
                  <c:v>5.0498451243567777E-2</c:v>
                </c:pt>
                <c:pt idx="2">
                  <c:v>0.12188336097887453</c:v>
                </c:pt>
                <c:pt idx="3">
                  <c:v>0.11839375982296851</c:v>
                </c:pt>
                <c:pt idx="4">
                  <c:v>7.9201724066994883E-2</c:v>
                </c:pt>
                <c:pt idx="6">
                  <c:v>0.10221251377534379</c:v>
                </c:pt>
                <c:pt idx="7">
                  <c:v>5.7125833916549018E-2</c:v>
                </c:pt>
                <c:pt idx="8">
                  <c:v>8.9803720955956789E-2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E7-1E41-A88A-86E1B2F4A94F}"/>
            </c:ext>
          </c:extLst>
        </c:ser>
        <c:ser>
          <c:idx val="9"/>
          <c:order val="5"/>
          <c:tx>
            <c:strRef>
              <c:f>Feuil1!$H$64</c:f>
              <c:strCache>
                <c:ptCount val="1"/>
                <c:pt idx="0">
                  <c:v>47520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Feuil1!$H$65:$H$73</c:f>
              <c:numCache>
                <c:formatCode>0.000</c:formatCode>
                <c:ptCount val="9"/>
                <c:pt idx="0">
                  <c:v>3.2329759745233E-2</c:v>
                </c:pt>
                <c:pt idx="1">
                  <c:v>1.9089986991943642E-2</c:v>
                </c:pt>
                <c:pt idx="2">
                  <c:v>0.12719589794997432</c:v>
                </c:pt>
                <c:pt idx="3">
                  <c:v>0.11027586960078883</c:v>
                </c:pt>
                <c:pt idx="4">
                  <c:v>7.9201724066994883E-2</c:v>
                </c:pt>
                <c:pt idx="6">
                  <c:v>9.2452676486187491E-2</c:v>
                </c:pt>
                <c:pt idx="7">
                  <c:v>4.0535028068853451E-2</c:v>
                </c:pt>
                <c:pt idx="8">
                  <c:v>0.12587908640123646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E7-1E41-A88A-86E1B2F4A94F}"/>
            </c:ext>
          </c:extLst>
        </c:ser>
        <c:ser>
          <c:idx val="0"/>
          <c:order val="6"/>
          <c:tx>
            <c:strRef>
              <c:f>Feuil1!$I$64</c:f>
              <c:strCache>
                <c:ptCount val="1"/>
                <c:pt idx="0">
                  <c:v>Iceland</c:v>
                </c:pt>
              </c:strCache>
            </c:strRef>
          </c:tx>
          <c:spPr>
            <a:ln w="381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Feuil1!$I$65:$I$73</c:f>
              <c:numCache>
                <c:formatCode>0.000</c:formatCode>
                <c:ptCount val="9"/>
                <c:pt idx="0">
                  <c:v>7.3874855672491524E-2</c:v>
                </c:pt>
                <c:pt idx="1">
                  <c:v>4.5929560084587928E-2</c:v>
                </c:pt>
                <c:pt idx="2">
                  <c:v>0.13504480703684529</c:v>
                </c:pt>
                <c:pt idx="3">
                  <c:v>0.12636268949424379</c:v>
                </c:pt>
                <c:pt idx="4">
                  <c:v>8.0373909615045758E-2</c:v>
                </c:pt>
                <c:pt idx="5">
                  <c:v>0.12619608002851357</c:v>
                </c:pt>
                <c:pt idx="6">
                  <c:v>8.7489256954637495E-2</c:v>
                </c:pt>
                <c:pt idx="7">
                  <c:v>3.2340549453581779E-2</c:v>
                </c:pt>
                <c:pt idx="8">
                  <c:v>0.1163337684950061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E7-1E41-A88A-86E1B2F4A94F}"/>
            </c:ext>
          </c:extLst>
        </c:ser>
        <c:ser>
          <c:idx val="3"/>
          <c:order val="7"/>
          <c:tx>
            <c:strRef>
              <c:f>Feuil1!$J$64</c:f>
              <c:strCache>
                <c:ptCount val="1"/>
                <c:pt idx="0">
                  <c:v>Mongolia</c:v>
                </c:pt>
              </c:strCache>
            </c:strRef>
          </c:tx>
          <c:spPr>
            <a:ln w="38100">
              <a:solidFill>
                <a:srgbClr val="660066"/>
              </a:solidFill>
              <a:prstDash val="solid"/>
            </a:ln>
          </c:spPr>
          <c:marker>
            <c:symbol val="none"/>
          </c:marker>
          <c:cat>
            <c:numRef>
              <c:f>Feuil1!$B$65:$B$73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Feuil1!$J$65:$J$73</c:f>
              <c:numCache>
                <c:formatCode>0.000</c:formatCode>
                <c:ptCount val="9"/>
                <c:pt idx="0">
                  <c:v>5.8362689494243947E-2</c:v>
                </c:pt>
                <c:pt idx="1">
                  <c:v>2.4485018878649845E-2</c:v>
                </c:pt>
                <c:pt idx="2">
                  <c:v>0.12321760006793903</c:v>
                </c:pt>
                <c:pt idx="3">
                  <c:v>9.3570176097936164E-2</c:v>
                </c:pt>
                <c:pt idx="4">
                  <c:v>4.2478917042255038E-2</c:v>
                </c:pt>
                <c:pt idx="5">
                  <c:v>7.9452676486187368E-2</c:v>
                </c:pt>
                <c:pt idx="6">
                  <c:v>6.7048096712092775E-2</c:v>
                </c:pt>
                <c:pt idx="7">
                  <c:v>1.8329835010767237E-2</c:v>
                </c:pt>
                <c:pt idx="8">
                  <c:v>2.7392685158225127E-2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E7-1E41-A88A-86E1B2F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733327"/>
        <c:axId val="1"/>
      </c:lineChart>
      <c:catAx>
        <c:axId val="62473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Lod10 differences from </a:t>
                </a:r>
                <a:r>
                  <a:rPr lang="fr-FR" i="1"/>
                  <a:t>E. hemionus onager</a:t>
                </a:r>
              </a:p>
            </c:rich>
          </c:tx>
          <c:layout>
            <c:manualLayout>
              <c:xMode val="edge"/>
              <c:yMode val="edge"/>
              <c:x val="2.8588324220765762E-2"/>
              <c:y val="0.33621631947905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624733327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79466557489869"/>
          <c:y val="0.34593096909130522"/>
          <c:w val="0.13786015155815548"/>
          <c:h val="0.375000798426709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Ph1 Post</a:t>
            </a:r>
          </a:p>
        </c:rich>
      </c:tx>
      <c:layout>
        <c:manualLayout>
          <c:xMode val="edge"/>
          <c:yMode val="edge"/>
          <c:x val="0.44444467192243181"/>
          <c:y val="3.188414822279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4347348309006"/>
          <c:y val="0.17101497683134292"/>
          <c:w val="0.66666700788364774"/>
          <c:h val="0.72463973233619883"/>
        </c:manualLayout>
      </c:layout>
      <c:lineChart>
        <c:grouping val="standard"/>
        <c:varyColors val="0"/>
        <c:ser>
          <c:idx val="2"/>
          <c:order val="0"/>
          <c:tx>
            <c:strRef>
              <c:f>Feuil1!$M$64</c:f>
              <c:strCache>
                <c:ptCount val="1"/>
                <c:pt idx="0">
                  <c:v>26432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Feuil1!$M$65:$M$73</c:f>
              <c:numCache>
                <c:formatCode>0.000</c:formatCode>
                <c:ptCount val="9"/>
                <c:pt idx="1">
                  <c:v>1.6367128656470387E-2</c:v>
                </c:pt>
                <c:pt idx="2">
                  <c:v>0.10136169383427274</c:v>
                </c:pt>
                <c:pt idx="4">
                  <c:v>6.7302500767287166E-2</c:v>
                </c:pt>
                <c:pt idx="6">
                  <c:v>6.1783856719735519E-2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F-C346-B57A-E9844F584B83}"/>
            </c:ext>
          </c:extLst>
        </c:ser>
        <c:ser>
          <c:idx val="0"/>
          <c:order val="1"/>
          <c:tx>
            <c:strRef>
              <c:f>Feuil1!$N$64</c:f>
              <c:strCache>
                <c:ptCount val="1"/>
                <c:pt idx="0">
                  <c:v>27623</c:v>
                </c:pt>
              </c:strCache>
            </c:strRef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Feuil1!$N$65:$N$73</c:f>
              <c:numCache>
                <c:formatCode>0.000</c:formatCode>
                <c:ptCount val="9"/>
                <c:pt idx="0">
                  <c:v>6.1509764728429728E-2</c:v>
                </c:pt>
                <c:pt idx="1">
                  <c:v>4.5418925714292735E-2</c:v>
                </c:pt>
                <c:pt idx="2">
                  <c:v>0.12054501020661212</c:v>
                </c:pt>
                <c:pt idx="3">
                  <c:v>9.780722904119088E-2</c:v>
                </c:pt>
                <c:pt idx="4">
                  <c:v>9.0783596616810014E-2</c:v>
                </c:pt>
                <c:pt idx="6">
                  <c:v>9.2452676486187491E-2</c:v>
                </c:pt>
                <c:pt idx="7">
                  <c:v>3.9179973983887173E-2</c:v>
                </c:pt>
                <c:pt idx="8">
                  <c:v>6.5181246047624875E-2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F-C346-B57A-E9844F584B83}"/>
            </c:ext>
          </c:extLst>
        </c:ser>
        <c:ser>
          <c:idx val="1"/>
          <c:order val="2"/>
          <c:tx>
            <c:strRef>
              <c:f>Feuil1!$O$64</c:f>
              <c:strCache>
                <c:ptCount val="1"/>
                <c:pt idx="0">
                  <c:v>47509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Feuil1!$O$65:$O$73</c:f>
              <c:numCache>
                <c:formatCode>0.000</c:formatCode>
                <c:ptCount val="9"/>
                <c:pt idx="0">
                  <c:v>5.3598899698179991E-2</c:v>
                </c:pt>
                <c:pt idx="1">
                  <c:v>2.981385238371681E-2</c:v>
                </c:pt>
                <c:pt idx="2">
                  <c:v>0.10554433754644865</c:v>
                </c:pt>
                <c:pt idx="3">
                  <c:v>0.11839375982296851</c:v>
                </c:pt>
                <c:pt idx="4">
                  <c:v>0.102064607026499</c:v>
                </c:pt>
                <c:pt idx="6">
                  <c:v>8.2468455579586486E-2</c:v>
                </c:pt>
                <c:pt idx="7">
                  <c:v>5.7125833916549018E-2</c:v>
                </c:pt>
                <c:pt idx="8">
                  <c:v>0.14436249209524976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F-C346-B57A-E9844F584B83}"/>
            </c:ext>
          </c:extLst>
        </c:ser>
        <c:ser>
          <c:idx val="3"/>
          <c:order val="3"/>
          <c:tx>
            <c:strRef>
              <c:f>Feuil1!$P$64</c:f>
              <c:strCache>
                <c:ptCount val="1"/>
                <c:pt idx="0">
                  <c:v>58049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Feuil1!$P$65:$P$73</c:f>
              <c:numCache>
                <c:formatCode>0.000</c:formatCode>
                <c:ptCount val="9"/>
                <c:pt idx="0">
                  <c:v>4.6353782021228529E-2</c:v>
                </c:pt>
                <c:pt idx="1">
                  <c:v>4.5418925714292735E-2</c:v>
                </c:pt>
                <c:pt idx="2">
                  <c:v>0.1027603890268376</c:v>
                </c:pt>
                <c:pt idx="3">
                  <c:v>0.11027586960078883</c:v>
                </c:pt>
                <c:pt idx="4">
                  <c:v>0.102064607026499</c:v>
                </c:pt>
                <c:pt idx="6">
                  <c:v>7.2249290397900623E-2</c:v>
                </c:pt>
                <c:pt idx="7">
                  <c:v>6.9324115706751677E-2</c:v>
                </c:pt>
                <c:pt idx="8">
                  <c:v>0.14736800223497482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F-C346-B57A-E9844F584B83}"/>
            </c:ext>
          </c:extLst>
        </c:ser>
        <c:ser>
          <c:idx val="4"/>
          <c:order val="4"/>
          <c:tx>
            <c:strRef>
              <c:f>Feuil1!$Q$64</c:f>
              <c:strCache>
                <c:ptCount val="1"/>
                <c:pt idx="0">
                  <c:v>58328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Feuil1!$Q$65:$Q$73</c:f>
              <c:numCache>
                <c:formatCode>0.000</c:formatCode>
                <c:ptCount val="9"/>
                <c:pt idx="0">
                  <c:v>1.5229342759717657E-2</c:v>
                </c:pt>
                <c:pt idx="1">
                  <c:v>4.0279286061881692E-2</c:v>
                </c:pt>
                <c:pt idx="2">
                  <c:v>0.14147891704225524</c:v>
                </c:pt>
                <c:pt idx="3">
                  <c:v>0.12636268949424379</c:v>
                </c:pt>
                <c:pt idx="4">
                  <c:v>0.102064607026499</c:v>
                </c:pt>
                <c:pt idx="6">
                  <c:v>9.2452676486187491E-2</c:v>
                </c:pt>
                <c:pt idx="7">
                  <c:v>1.47553746524689E-2</c:v>
                </c:pt>
                <c:pt idx="8">
                  <c:v>9.9943352306836708E-2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F-C346-B57A-E9844F584B83}"/>
            </c:ext>
          </c:extLst>
        </c:ser>
        <c:ser>
          <c:idx val="5"/>
          <c:order val="5"/>
          <c:tx>
            <c:strRef>
              <c:f>Feuil1!$R$64</c:f>
              <c:strCache>
                <c:ptCount val="1"/>
                <c:pt idx="0">
                  <c:v>Iceland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Feuil1!$R$65:$R$73</c:f>
              <c:numCache>
                <c:formatCode>0.000</c:formatCode>
                <c:ptCount val="9"/>
                <c:pt idx="0">
                  <c:v>4.2275869600788996E-2</c:v>
                </c:pt>
                <c:pt idx="1">
                  <c:v>4.0279286061881692E-2</c:v>
                </c:pt>
                <c:pt idx="2">
                  <c:v>0.11785587169583112</c:v>
                </c:pt>
                <c:pt idx="3">
                  <c:v>0.12636268949424379</c:v>
                </c:pt>
                <c:pt idx="4">
                  <c:v>0.11305999132796218</c:v>
                </c:pt>
                <c:pt idx="5">
                  <c:v>0.10717284271508309</c:v>
                </c:pt>
                <c:pt idx="6">
                  <c:v>8.2468455579586486E-2</c:v>
                </c:pt>
                <c:pt idx="7">
                  <c:v>-1.1125144327508441E-2</c:v>
                </c:pt>
                <c:pt idx="8">
                  <c:v>0.19011998265592478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F-C346-B57A-E9844F584B83}"/>
            </c:ext>
          </c:extLst>
        </c:ser>
        <c:ser>
          <c:idx val="6"/>
          <c:order val="6"/>
          <c:tx>
            <c:strRef>
              <c:f>Feuil1!$S$64</c:f>
              <c:strCache>
                <c:ptCount val="1"/>
                <c:pt idx="0">
                  <c:v>Mongolia</c:v>
                </c:pt>
              </c:strCache>
            </c:strRef>
          </c:tx>
          <c:spPr>
            <a:ln w="38100">
              <a:solidFill>
                <a:srgbClr val="660066"/>
              </a:solidFill>
              <a:prstDash val="solid"/>
            </a:ln>
          </c:spPr>
          <c:marker>
            <c:symbol val="none"/>
          </c:marker>
          <c:cat>
            <c:numRef>
              <c:f>Feuil1!$L$65:$L$73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Feuil1!$S$65:$S$73</c:f>
              <c:numCache>
                <c:formatCode>0.000</c:formatCode>
                <c:ptCount val="9"/>
                <c:pt idx="0">
                  <c:v>3.4003343634799288E-2</c:v>
                </c:pt>
                <c:pt idx="1">
                  <c:v>1.1422546039407955E-2</c:v>
                </c:pt>
                <c:pt idx="2">
                  <c:v>0.10136169383427274</c:v>
                </c:pt>
                <c:pt idx="3">
                  <c:v>9.780722904119088E-2</c:v>
                </c:pt>
                <c:pt idx="4">
                  <c:v>8.2708831808687489E-2</c:v>
                </c:pt>
                <c:pt idx="5">
                  <c:v>5.92492903979005E-2</c:v>
                </c:pt>
                <c:pt idx="6">
                  <c:v>5.1059991327962351E-2</c:v>
                </c:pt>
                <c:pt idx="7">
                  <c:v>-2.2707016877323571E-2</c:v>
                </c:pt>
                <c:pt idx="8">
                  <c:v>0.14736800223497482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F-C346-B57A-E9844F58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34319"/>
        <c:axId val="1"/>
      </c:lineChart>
      <c:catAx>
        <c:axId val="58383431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hemeionus onager</a:t>
                </a:r>
              </a:p>
            </c:rich>
          </c:tx>
          <c:layout>
            <c:manualLayout>
              <c:xMode val="edge"/>
              <c:yMode val="edge"/>
              <c:x val="2.7253763776450984E-2"/>
              <c:y val="0.33241873186904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583834319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15347547409115"/>
          <c:y val="0.37101554295613381"/>
          <c:w val="0.13626841356112296"/>
          <c:h val="0.327537159015961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Natural Trap PHII Ant</a:t>
            </a:r>
          </a:p>
        </c:rich>
      </c:tx>
      <c:layout>
        <c:manualLayout>
          <c:xMode val="edge"/>
          <c:yMode val="edge"/>
          <c:x val="0.37561009159152142"/>
          <c:y val="3.2608767763812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48796608943235"/>
          <c:y val="0.19202941016467587"/>
          <c:w val="0.61463469533158044"/>
          <c:h val="0.67391453378546629"/>
        </c:manualLayout>
      </c:layout>
      <c:lineChart>
        <c:grouping val="standard"/>
        <c:varyColors val="0"/>
        <c:ser>
          <c:idx val="2"/>
          <c:order val="0"/>
          <c:tx>
            <c:strRef>
              <c:f>Feuil1!$C$110</c:f>
              <c:strCache>
                <c:ptCount val="1"/>
                <c:pt idx="0">
                  <c:v>43493</c:v>
                </c:pt>
              </c:strCache>
            </c:strRef>
          </c:tx>
          <c:spPr>
            <a:ln w="25400">
              <a:solidFill>
                <a:srgbClr val="FFF58C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</c:spPr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Feuil1!$C$111:$C$115</c:f>
              <c:numCache>
                <c:formatCode>0.000</c:formatCode>
                <c:ptCount val="5"/>
                <c:pt idx="0">
                  <c:v>5.8011396657112302E-2</c:v>
                </c:pt>
                <c:pt idx="1">
                  <c:v>9.0489256954637387E-2</c:v>
                </c:pt>
                <c:pt idx="2">
                  <c:v>9.6291378118661397E-2</c:v>
                </c:pt>
                <c:pt idx="3">
                  <c:v>5.2121254719662335E-2</c:v>
                </c:pt>
                <c:pt idx="4">
                  <c:v>0.10374173860226366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4-414E-83DC-BD8A49E6237D}"/>
            </c:ext>
          </c:extLst>
        </c:ser>
        <c:ser>
          <c:idx val="0"/>
          <c:order val="1"/>
          <c:tx>
            <c:strRef>
              <c:f>Feuil1!$D$110</c:f>
              <c:strCache>
                <c:ptCount val="1"/>
                <c:pt idx="0">
                  <c:v>47490</c:v>
                </c:pt>
              </c:strCache>
            </c:strRef>
          </c:tx>
          <c:spPr>
            <a:ln w="25400">
              <a:solidFill>
                <a:srgbClr val="63AAFE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Feuil1!$D$111:$D$115</c:f>
              <c:numCache>
                <c:formatCode>0.000</c:formatCode>
                <c:ptCount val="5"/>
                <c:pt idx="0">
                  <c:v>6.2757831681574006E-2</c:v>
                </c:pt>
                <c:pt idx="1">
                  <c:v>9.1486489268586046E-2</c:v>
                </c:pt>
                <c:pt idx="2">
                  <c:v>9.1970004336018762E-2</c:v>
                </c:pt>
                <c:pt idx="3">
                  <c:v>5.2121254719662335E-2</c:v>
                </c:pt>
                <c:pt idx="4">
                  <c:v>9.9241237375587099E-2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4-414E-83DC-BD8A49E6237D}"/>
            </c:ext>
          </c:extLst>
        </c:ser>
        <c:ser>
          <c:idx val="1"/>
          <c:order val="2"/>
          <c:tx>
            <c:strRef>
              <c:f>Feuil1!$E$110</c:f>
              <c:strCache>
                <c:ptCount val="1"/>
                <c:pt idx="0">
                  <c:v>47570</c:v>
                </c:pt>
              </c:strCache>
            </c:strRef>
          </c:tx>
          <c:spPr>
            <a:ln w="25400">
              <a:solidFill>
                <a:srgbClr val="DD2D32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Feuil1!$E$111:$E$115</c:f>
              <c:numCache>
                <c:formatCode>0.000</c:formatCode>
                <c:ptCount val="5"/>
                <c:pt idx="0">
                  <c:v>4.3452676486187336E-2</c:v>
                </c:pt>
                <c:pt idx="1">
                  <c:v>9.6438589467838565E-2</c:v>
                </c:pt>
                <c:pt idx="2">
                  <c:v>0.10057017609793628</c:v>
                </c:pt>
                <c:pt idx="3">
                  <c:v>5.2121254719662335E-2</c:v>
                </c:pt>
                <c:pt idx="4">
                  <c:v>0.10819608002851355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4-414E-83DC-BD8A49E6237D}"/>
            </c:ext>
          </c:extLst>
        </c:ser>
        <c:ser>
          <c:idx val="3"/>
          <c:order val="3"/>
          <c:tx>
            <c:strRef>
              <c:f>Feuil1!$F$110</c:f>
              <c:strCache>
                <c:ptCount val="1"/>
                <c:pt idx="0">
                  <c:v>47521</c:v>
                </c:pt>
              </c:strCache>
            </c:strRef>
          </c:tx>
          <c:spPr>
            <a:ln w="25400">
              <a:solidFill>
                <a:srgbClr val="4EE257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4EE257"/>
              </a:solidFill>
              <a:ln w="6350">
                <a:noFill/>
              </a:ln>
            </c:spPr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Feuil1!$F$111:$F$115</c:f>
              <c:numCache>
                <c:formatCode>0.000</c:formatCode>
                <c:ptCount val="5"/>
                <c:pt idx="0">
                  <c:v>5.3212513775343639E-2</c:v>
                </c:pt>
                <c:pt idx="1">
                  <c:v>0.10133485871214187</c:v>
                </c:pt>
                <c:pt idx="2">
                  <c:v>8.3196080028513641E-2</c:v>
                </c:pt>
                <c:pt idx="3">
                  <c:v>5.2121254719662335E-2</c:v>
                </c:pt>
                <c:pt idx="4">
                  <c:v>0.10819608002851355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4-414E-83DC-BD8A49E6237D}"/>
            </c:ext>
          </c:extLst>
        </c:ser>
        <c:ser>
          <c:idx val="4"/>
          <c:order val="4"/>
          <c:tx>
            <c:strRef>
              <c:f>Feuil1!$G$110</c:f>
              <c:strCache>
                <c:ptCount val="1"/>
                <c:pt idx="0">
                  <c:v>57827</c:v>
                </c:pt>
              </c:strCache>
            </c:strRef>
          </c:tx>
          <c:spPr>
            <a:ln w="25400">
              <a:solidFill>
                <a:srgbClr val="6711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6711FF"/>
              </a:solidFill>
              <a:ln>
                <a:solidFill>
                  <a:srgbClr val="6711FF"/>
                </a:solidFill>
                <a:prstDash val="solid"/>
              </a:ln>
            </c:spPr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Feuil1!$G$111:$G$115</c:f>
              <c:numCache>
                <c:formatCode>0.000</c:formatCode>
                <c:ptCount val="5"/>
                <c:pt idx="0">
                  <c:v>5.3212513775343639E-2</c:v>
                </c:pt>
                <c:pt idx="1">
                  <c:v>8.7483746814912111E-2</c:v>
                </c:pt>
                <c:pt idx="2">
                  <c:v>6.509785793571754E-2</c:v>
                </c:pt>
                <c:pt idx="3">
                  <c:v>6.6361693834272595E-2</c:v>
                </c:pt>
                <c:pt idx="4">
                  <c:v>9.0097857935717451E-2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4-414E-83DC-BD8A49E6237D}"/>
            </c:ext>
          </c:extLst>
        </c:ser>
        <c:ser>
          <c:idx val="5"/>
          <c:order val="5"/>
          <c:tx>
            <c:strRef>
              <c:f>Feuil1!$H$110</c:f>
              <c:strCache>
                <c:ptCount val="1"/>
                <c:pt idx="0">
                  <c:v>P 63</c:v>
                </c:pt>
              </c:strCache>
            </c:strRef>
          </c:tx>
          <c:spPr>
            <a:ln w="25400">
              <a:solidFill>
                <a:srgbClr val="FEA746"/>
              </a:solidFill>
              <a:prstDash val="solid"/>
            </a:ln>
          </c:spPr>
          <c:marker>
            <c:symbol val="none"/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Feuil1!$H$111:$H$115</c:f>
              <c:numCache>
                <c:formatCode>0.000</c:formatCode>
                <c:ptCount val="5"/>
                <c:pt idx="0">
                  <c:v>4.3452676486187336E-2</c:v>
                </c:pt>
                <c:pt idx="1">
                  <c:v>7.5249290397900515E-2</c:v>
                </c:pt>
                <c:pt idx="2">
                  <c:v>6.509785793571754E-2</c:v>
                </c:pt>
                <c:pt idx="3">
                  <c:v>2.9844860008510166E-2</c:v>
                </c:pt>
                <c:pt idx="4">
                  <c:v>9.7427896612118703E-2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D4-414E-83DC-BD8A49E6237D}"/>
            </c:ext>
          </c:extLst>
        </c:ser>
        <c:ser>
          <c:idx val="6"/>
          <c:order val="6"/>
          <c:tx>
            <c:strRef>
              <c:f>Feuil1!$I$110</c:f>
              <c:strCache>
                <c:ptCount val="1"/>
                <c:pt idx="0">
                  <c:v>P 67</c:v>
                </c:pt>
              </c:strCache>
            </c:strRef>
          </c:tx>
          <c:spPr>
            <a:ln w="25400">
              <a:solidFill>
                <a:srgbClr val="865357"/>
              </a:solidFill>
              <a:prstDash val="solid"/>
            </a:ln>
          </c:spPr>
          <c:marker>
            <c:symbol val="none"/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Feuil1!$I$111:$I$115</c:f>
              <c:numCache>
                <c:formatCode>0.000</c:formatCode>
                <c:ptCount val="5"/>
                <c:pt idx="0">
                  <c:v>4.3452676486187336E-2</c:v>
                </c:pt>
                <c:pt idx="1">
                  <c:v>7.6282095835668251E-2</c:v>
                </c:pt>
                <c:pt idx="2">
                  <c:v>9.4567985055927339E-2</c:v>
                </c:pt>
                <c:pt idx="3">
                  <c:v>3.7397997898956037E-2</c:v>
                </c:pt>
                <c:pt idx="4">
                  <c:v>0.12386371228391924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D4-414E-83DC-BD8A49E6237D}"/>
            </c:ext>
          </c:extLst>
        </c:ser>
        <c:ser>
          <c:idx val="7"/>
          <c:order val="7"/>
          <c:tx>
            <c:strRef>
              <c:f>Feuil1!$J$110</c:f>
              <c:strCache>
                <c:ptCount val="1"/>
                <c:pt idx="0">
                  <c:v>P 68</c:v>
                </c:pt>
              </c:strCache>
            </c:strRef>
          </c:tx>
          <c:spPr>
            <a:ln w="25400">
              <a:solidFill>
                <a:srgbClr val="A2BD90"/>
              </a:solidFill>
              <a:prstDash val="solid"/>
            </a:ln>
          </c:spPr>
          <c:marker>
            <c:symbol val="none"/>
          </c:marker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Feuil1!$J$111:$J$115</c:f>
              <c:numCache>
                <c:formatCode>0.000</c:formatCode>
                <c:ptCount val="5"/>
                <c:pt idx="0">
                  <c:v>4.3452676486187336E-2</c:v>
                </c:pt>
                <c:pt idx="1">
                  <c:v>7.5249290397900515E-2</c:v>
                </c:pt>
                <c:pt idx="2">
                  <c:v>7.4241237375587188E-2</c:v>
                </c:pt>
                <c:pt idx="3">
                  <c:v>4.4822015978162932E-2</c:v>
                </c:pt>
                <c:pt idx="4">
                  <c:v>9.9241237375587099E-2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D4-414E-83DC-BD8A49E6237D}"/>
            </c:ext>
          </c:extLst>
        </c:ser>
        <c:ser>
          <c:idx val="8"/>
          <c:order val="8"/>
          <c:tx>
            <c:strRef>
              <c:f>Feuil1!$K$110</c:f>
              <c:strCache>
                <c:ptCount val="1"/>
                <c:pt idx="0">
                  <c:v>P 72</c:v>
                </c:pt>
              </c:strCache>
            </c:strRef>
          </c:tx>
          <c:cat>
            <c:numRef>
              <c:f>Feuil1!$B$111:$B$115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Feuil1!$K$111:$K$115</c:f>
              <c:numCache>
                <c:formatCode>0.000</c:formatCode>
                <c:ptCount val="5"/>
                <c:pt idx="0">
                  <c:v>4.8360010980931456E-2</c:v>
                </c:pt>
                <c:pt idx="1">
                  <c:v>8.6477270160731479E-2</c:v>
                </c:pt>
                <c:pt idx="2">
                  <c:v>9.2837725867245702E-2</c:v>
                </c:pt>
                <c:pt idx="3">
                  <c:v>5.35664955938433E-2</c:v>
                </c:pt>
                <c:pt idx="4">
                  <c:v>0.10819608002851355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D4-414E-83DC-BD8A49E62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48735"/>
        <c:axId val="1"/>
      </c:lineChart>
      <c:catAx>
        <c:axId val="5746487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3.1707429144301261E-2"/>
              <c:y val="0.28951309235951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574648735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83000681510233"/>
          <c:y val="0.25000055285589878"/>
          <c:w val="0.1344789356984479"/>
          <c:h val="0.410668361336722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Natural Trap PHII Post</a:t>
            </a:r>
          </a:p>
        </c:rich>
      </c:tx>
      <c:layout>
        <c:manualLayout>
          <c:xMode val="edge"/>
          <c:yMode val="edge"/>
          <c:x val="0.37198089568997189"/>
          <c:y val="3.272731630945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74406676011637"/>
          <c:y val="0.19272752937792442"/>
          <c:w val="0.59420324895930576"/>
          <c:h val="0.67272816858332107"/>
        </c:manualLayout>
      </c:layout>
      <c:lineChart>
        <c:grouping val="standard"/>
        <c:varyColors val="0"/>
        <c:ser>
          <c:idx val="2"/>
          <c:order val="0"/>
          <c:tx>
            <c:strRef>
              <c:f>Feuil1!$O$110</c:f>
              <c:strCache>
                <c:ptCount val="1"/>
                <c:pt idx="0">
                  <c:v>26431</c:v>
                </c:pt>
              </c:strCache>
            </c:strRef>
          </c:tx>
          <c:spPr>
            <a:ln w="25400">
              <a:solidFill>
                <a:srgbClr val="FFF58C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Feuil1!$O$111:$O$115</c:f>
              <c:numCache>
                <c:formatCode>0.000</c:formatCode>
                <c:ptCount val="5"/>
                <c:pt idx="0">
                  <c:v>7.6693609624866488E-2</c:v>
                </c:pt>
                <c:pt idx="1">
                  <c:v>5.4059991327962242E-2</c:v>
                </c:pt>
                <c:pt idx="2">
                  <c:v>7.8741738602263744E-2</c:v>
                </c:pt>
                <c:pt idx="3">
                  <c:v>4.4822015978162932E-2</c:v>
                </c:pt>
                <c:pt idx="4">
                  <c:v>7.1212513775343655E-2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1-1045-8534-F9C48AFF64E3}"/>
            </c:ext>
          </c:extLst>
        </c:ser>
        <c:ser>
          <c:idx val="0"/>
          <c:order val="1"/>
          <c:tx>
            <c:strRef>
              <c:f>Feuil1!$P$110</c:f>
              <c:strCache>
                <c:ptCount val="1"/>
                <c:pt idx="0">
                  <c:v>35451</c:v>
                </c:pt>
              </c:strCache>
            </c:strRef>
          </c:tx>
          <c:spPr>
            <a:ln w="25400">
              <a:solidFill>
                <a:srgbClr val="63AAFE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Feuil1!$P$111:$P$115</c:f>
              <c:numCache>
                <c:formatCode>0.000</c:formatCode>
                <c:ptCount val="5"/>
                <c:pt idx="0">
                  <c:v>6.7452952889953899E-2</c:v>
                </c:pt>
                <c:pt idx="1">
                  <c:v>7.0048096712092667E-2</c:v>
                </c:pt>
                <c:pt idx="2">
                  <c:v>9.1970004336018762E-2</c:v>
                </c:pt>
                <c:pt idx="3">
                  <c:v>2.9844860008510166E-2</c:v>
                </c:pt>
                <c:pt idx="4">
                  <c:v>8.0757831681574022E-2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1045-8534-F9C48AFF64E3}"/>
            </c:ext>
          </c:extLst>
        </c:ser>
        <c:ser>
          <c:idx val="3"/>
          <c:order val="2"/>
          <c:tx>
            <c:strRef>
              <c:f>Feuil1!$Q$110</c:f>
              <c:strCache>
                <c:ptCount val="1"/>
                <c:pt idx="0">
                  <c:v>43648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Feuil1!$Q$111:$Q$115</c:f>
              <c:numCache>
                <c:formatCode>0.000</c:formatCode>
                <c:ptCount val="5"/>
                <c:pt idx="0">
                  <c:v>7.6693609624866488E-2</c:v>
                </c:pt>
                <c:pt idx="1">
                  <c:v>7.0048096712092667E-2</c:v>
                </c:pt>
                <c:pt idx="2">
                  <c:v>8.3196080028513641E-2</c:v>
                </c:pt>
                <c:pt idx="3">
                  <c:v>5.2121254719662335E-2</c:v>
                </c:pt>
                <c:pt idx="4">
                  <c:v>7.1212513775343655E-2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1-1045-8534-F9C48AFF64E3}"/>
            </c:ext>
          </c:extLst>
        </c:ser>
        <c:ser>
          <c:idx val="4"/>
          <c:order val="3"/>
          <c:tx>
            <c:strRef>
              <c:f>Feuil1!$R$110</c:f>
              <c:strCache>
                <c:ptCount val="1"/>
                <c:pt idx="0">
                  <c:v>43847</c:v>
                </c:pt>
              </c:strCache>
            </c:strRef>
          </c:tx>
          <c:spPr>
            <a:ln w="25400">
              <a:solidFill>
                <a:srgbClr val="4EE257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4EE257"/>
              </a:solidFill>
              <a:ln>
                <a:solidFill>
                  <a:srgbClr val="4EE257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Feuil1!$R$111:$R$115</c:f>
              <c:numCache>
                <c:formatCode>0.000</c:formatCode>
                <c:ptCount val="5"/>
                <c:pt idx="0">
                  <c:v>7.6693609624866488E-2</c:v>
                </c:pt>
                <c:pt idx="1">
                  <c:v>5.4059991327962242E-2</c:v>
                </c:pt>
                <c:pt idx="2">
                  <c:v>8.7605198933568662E-2</c:v>
                </c:pt>
                <c:pt idx="3">
                  <c:v>5.2121254719662335E-2</c:v>
                </c:pt>
                <c:pt idx="4">
                  <c:v>6.6360010980931472E-2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51-1045-8534-F9C48AFF64E3}"/>
            </c:ext>
          </c:extLst>
        </c:ser>
        <c:ser>
          <c:idx val="5"/>
          <c:order val="4"/>
          <c:tx>
            <c:strRef>
              <c:f>Feuil1!$S$110</c:f>
              <c:strCache>
                <c:ptCount val="1"/>
                <c:pt idx="0">
                  <c:v>43910</c:v>
                </c:pt>
              </c:strCache>
            </c:strRef>
          </c:tx>
          <c:spPr>
            <a:ln w="25400">
              <a:solidFill>
                <a:srgbClr val="6711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6711FF"/>
              </a:solidFill>
              <a:ln>
                <a:solidFill>
                  <a:srgbClr val="6711FF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Feuil1!$S$111:$S$115</c:f>
              <c:numCache>
                <c:formatCode>0.000</c:formatCode>
                <c:ptCount val="5"/>
                <c:pt idx="0">
                  <c:v>7.6693609624866488E-2</c:v>
                </c:pt>
                <c:pt idx="1">
                  <c:v>5.4059991327962242E-2</c:v>
                </c:pt>
                <c:pt idx="2">
                  <c:v>8.3196080028513641E-2</c:v>
                </c:pt>
                <c:pt idx="3">
                  <c:v>8.0149978319906001E-2</c:v>
                </c:pt>
                <c:pt idx="4">
                  <c:v>6.1452676486187352E-2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51-1045-8534-F9C48AFF64E3}"/>
            </c:ext>
          </c:extLst>
        </c:ser>
        <c:ser>
          <c:idx val="6"/>
          <c:order val="5"/>
          <c:tx>
            <c:strRef>
              <c:f>Feuil1!$T$110</c:f>
              <c:strCache>
                <c:ptCount val="1"/>
                <c:pt idx="0">
                  <c:v>43984</c:v>
                </c:pt>
              </c:strCache>
            </c:strRef>
          </c:tx>
          <c:spPr>
            <a:ln w="25400">
              <a:solidFill>
                <a:srgbClr val="865357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65357"/>
              </a:solidFill>
              <a:ln>
                <a:solidFill>
                  <a:srgbClr val="865357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Feuil1!$T$111:$T$115</c:f>
              <c:numCache>
                <c:formatCode>0.000</c:formatCode>
                <c:ptCount val="5"/>
                <c:pt idx="0">
                  <c:v>7.2097857935717435E-2</c:v>
                </c:pt>
                <c:pt idx="1">
                  <c:v>7.0048096712092667E-2</c:v>
                </c:pt>
                <c:pt idx="2">
                  <c:v>8.7605198933568662E-2</c:v>
                </c:pt>
                <c:pt idx="3">
                  <c:v>5.2121254719662335E-2</c:v>
                </c:pt>
                <c:pt idx="4">
                  <c:v>8.5452952889953915E-2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51-1045-8534-F9C48AFF64E3}"/>
            </c:ext>
          </c:extLst>
        </c:ser>
        <c:ser>
          <c:idx val="7"/>
          <c:order val="6"/>
          <c:tx>
            <c:strRef>
              <c:f>Feuil1!$U$110</c:f>
              <c:strCache>
                <c:ptCount val="1"/>
                <c:pt idx="0">
                  <c:v>50820-X</c:v>
                </c:pt>
              </c:strCache>
            </c:strRef>
          </c:tx>
          <c:spPr>
            <a:ln w="25400">
              <a:solidFill>
                <a:srgbClr val="00ABEA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ABEA"/>
              </a:solidFill>
              <a:ln>
                <a:solidFill>
                  <a:srgbClr val="00ABEA"/>
                </a:solidFill>
                <a:prstDash val="solid"/>
              </a:ln>
            </c:spPr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Feuil1!$U$111:$U$115</c:f>
              <c:numCache>
                <c:formatCode>0.000</c:formatCode>
                <c:ptCount val="5"/>
                <c:pt idx="0">
                  <c:v>8.1241237375587083E-2</c:v>
                </c:pt>
                <c:pt idx="1">
                  <c:v>3.1211780231499064E-2</c:v>
                </c:pt>
                <c:pt idx="2">
                  <c:v>6.0452952889954004E-2</c:v>
                </c:pt>
                <c:pt idx="3">
                  <c:v>5.2121254719662335E-2</c:v>
                </c:pt>
                <c:pt idx="4">
                  <c:v>8.0757831681574022E-2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51-1045-8534-F9C48AFF64E3}"/>
            </c:ext>
          </c:extLst>
        </c:ser>
        <c:ser>
          <c:idx val="1"/>
          <c:order val="7"/>
          <c:tx>
            <c:strRef>
              <c:f>Feuil1!$V$110</c:f>
              <c:strCache>
                <c:ptCount val="1"/>
                <c:pt idx="0">
                  <c:v>P 66</c:v>
                </c:pt>
              </c:strCache>
            </c:strRef>
          </c:tx>
          <c:spPr>
            <a:ln w="25400">
              <a:solidFill>
                <a:srgbClr val="DD2D32"/>
              </a:solidFill>
              <a:prstDash val="solid"/>
            </a:ln>
          </c:spPr>
          <c:marker>
            <c:symbol val="none"/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Feuil1!$V$111:$V$115</c:f>
              <c:numCache>
                <c:formatCode>0.000</c:formatCode>
                <c:ptCount val="5"/>
                <c:pt idx="0">
                  <c:v>7.2097857935717435E-2</c:v>
                </c:pt>
                <c:pt idx="1">
                  <c:v>6.584182187606924E-2</c:v>
                </c:pt>
                <c:pt idx="2">
                  <c:v>9.2837725867245702E-2</c:v>
                </c:pt>
                <c:pt idx="3">
                  <c:v>7.3310553789600386E-2</c:v>
                </c:pt>
                <c:pt idx="4">
                  <c:v>6.1452676486187352E-2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51-1045-8534-F9C48AFF64E3}"/>
            </c:ext>
          </c:extLst>
        </c:ser>
        <c:ser>
          <c:idx val="8"/>
          <c:order val="8"/>
          <c:tx>
            <c:strRef>
              <c:f>Feuil1!$W$110</c:f>
              <c:strCache>
                <c:ptCount val="1"/>
                <c:pt idx="0">
                  <c:v>P 67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Feuil1!$W$111:$W$115</c:f>
              <c:numCache>
                <c:formatCode>0.000</c:formatCode>
                <c:ptCount val="5"/>
                <c:pt idx="0">
                  <c:v>6.2757831681574006E-2</c:v>
                </c:pt>
                <c:pt idx="1">
                  <c:v>6.1594409225220081E-2</c:v>
                </c:pt>
                <c:pt idx="2">
                  <c:v>9.4567985055927339E-2</c:v>
                </c:pt>
                <c:pt idx="3">
                  <c:v>5.2121254719662335E-2</c:v>
                </c:pt>
                <c:pt idx="4">
                  <c:v>9.7427896612118703E-2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51-1045-8534-F9C48AFF64E3}"/>
            </c:ext>
          </c:extLst>
        </c:ser>
        <c:ser>
          <c:idx val="9"/>
          <c:order val="9"/>
          <c:tx>
            <c:strRef>
              <c:f>Feuil1!$X$110</c:f>
              <c:strCache>
                <c:ptCount val="1"/>
                <c:pt idx="0">
                  <c:v>P 69</c:v>
                </c:pt>
              </c:strCache>
            </c:strRef>
          </c:tx>
          <c:spPr>
            <a:ln w="254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Feuil1!$X$111:$X$115</c:f>
              <c:numCache>
                <c:formatCode>0.000</c:formatCode>
                <c:ptCount val="5"/>
                <c:pt idx="0">
                  <c:v>7.2097857935717435E-2</c:v>
                </c:pt>
                <c:pt idx="1">
                  <c:v>6.584182187606924E-2</c:v>
                </c:pt>
                <c:pt idx="2">
                  <c:v>9.2837725867245702E-2</c:v>
                </c:pt>
                <c:pt idx="3">
                  <c:v>7.3310553789600386E-2</c:v>
                </c:pt>
                <c:pt idx="4">
                  <c:v>6.1452676486187352E-2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51-1045-8534-F9C48AFF64E3}"/>
            </c:ext>
          </c:extLst>
        </c:ser>
        <c:ser>
          <c:idx val="10"/>
          <c:order val="10"/>
          <c:tx>
            <c:strRef>
              <c:f>Feuil1!$Y$110</c:f>
              <c:strCache>
                <c:ptCount val="1"/>
                <c:pt idx="0">
                  <c:v>P 72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Feuil1!$N$111:$N$115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Feuil1!$Y$111:$Y$115</c:f>
              <c:numCache>
                <c:formatCode>0.000</c:formatCode>
                <c:ptCount val="5"/>
                <c:pt idx="0">
                  <c:v>7.2097857935717435E-2</c:v>
                </c:pt>
                <c:pt idx="1">
                  <c:v>6.4783856719735411E-2</c:v>
                </c:pt>
                <c:pt idx="2">
                  <c:v>8.7605198933568662E-2</c:v>
                </c:pt>
                <c:pt idx="3">
                  <c:v>6.6361693834272595E-2</c:v>
                </c:pt>
                <c:pt idx="4">
                  <c:v>8.1700925389648127E-2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51-1045-8534-F9C48AFF6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65199"/>
        <c:axId val="1"/>
      </c:lineChart>
      <c:catAx>
        <c:axId val="65436519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3.1400917157425205E-2"/>
              <c:y val="0.289473891421467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654365199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34830042052363"/>
          <c:y val="0.21818210872972577"/>
          <c:w val="0.18115952712173955"/>
          <c:h val="0.683637274019807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552098670593"/>
          <c:y val="0.15448056896113793"/>
          <c:w val="0.62801271792245483"/>
          <c:h val="0.7016494792989586"/>
        </c:manualLayout>
      </c:layout>
      <c:lineChart>
        <c:grouping val="standard"/>
        <c:varyColors val="0"/>
        <c:ser>
          <c:idx val="2"/>
          <c:order val="0"/>
          <c:tx>
            <c:strRef>
              <c:f>Feuil1!$C$148</c:f>
              <c:strCache>
                <c:ptCount val="1"/>
                <c:pt idx="0">
                  <c:v>43491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Feuil1!$B$149:$B$153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Feuil1!$C$149:$C$153</c:f>
              <c:numCache>
                <c:formatCode>0.000</c:formatCode>
                <c:ptCount val="5"/>
                <c:pt idx="0">
                  <c:v>0.19907153476678618</c:v>
                </c:pt>
                <c:pt idx="1">
                  <c:v>6.0813667659779913E-2</c:v>
                </c:pt>
                <c:pt idx="2">
                  <c:v>0.15932741680675466</c:v>
                </c:pt>
                <c:pt idx="3">
                  <c:v>0.12033079436794636</c:v>
                </c:pt>
                <c:pt idx="4">
                  <c:v>9.6910013008056461E-2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4-514F-83F6-CB614702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12224"/>
        <c:axId val="1"/>
      </c:lineChart>
      <c:catAx>
        <c:axId val="734812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2837774417270685E-2"/>
              <c:y val="0.119713487426974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3481222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934724875366914"/>
          <c:y val="0.16014608704458566"/>
          <c:w val="0.56841541257047024"/>
          <c:h val="0.68056358710788156"/>
        </c:manualLayout>
      </c:layout>
      <c:lineChart>
        <c:grouping val="standard"/>
        <c:varyColors val="0"/>
        <c:ser>
          <c:idx val="2"/>
          <c:order val="0"/>
          <c:tx>
            <c:strRef>
              <c:f>Feuil1!$H$148</c:f>
              <c:strCache>
                <c:ptCount val="1"/>
                <c:pt idx="0">
                  <c:v>36790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Feuil1!$G$149:$G$153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Feuil1!$H$149:$H$153</c:f>
              <c:numCache>
                <c:formatCode>0.000</c:formatCode>
                <c:ptCount val="5"/>
                <c:pt idx="1">
                  <c:v>0.1769784799605747</c:v>
                </c:pt>
                <c:pt idx="2">
                  <c:v>0.1333485744209002</c:v>
                </c:pt>
                <c:pt idx="3">
                  <c:v>0.10260202740751478</c:v>
                </c:pt>
                <c:pt idx="4">
                  <c:v>0.16136800223497483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2-CB4E-9976-7AD3FC78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721312"/>
        <c:axId val="1"/>
      </c:lineChart>
      <c:catAx>
        <c:axId val="734721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5.3698127328488922E-2"/>
              <c:y val="0.107461326176671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3472131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28</xdr:row>
      <xdr:rowOff>203200</xdr:rowOff>
    </xdr:from>
    <xdr:to>
      <xdr:col>17</xdr:col>
      <xdr:colOff>292100</xdr:colOff>
      <xdr:row>50</xdr:row>
      <xdr:rowOff>127000</xdr:rowOff>
    </xdr:to>
    <xdr:graphicFrame macro="">
      <xdr:nvGraphicFramePr>
        <xdr:cNvPr id="2" name="Graphique 6">
          <a:extLst>
            <a:ext uri="{FF2B5EF4-FFF2-40B4-BE49-F238E27FC236}">
              <a16:creationId xmlns:a16="http://schemas.microsoft.com/office/drawing/2014/main" id="{EEB23880-BFD7-5943-9971-C335A2B62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4</xdr:row>
      <xdr:rowOff>190500</xdr:rowOff>
    </xdr:from>
    <xdr:to>
      <xdr:col>16</xdr:col>
      <xdr:colOff>177800</xdr:colOff>
      <xdr:row>24</xdr:row>
      <xdr:rowOff>203200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CB0B7A-0C83-3045-A87D-77F04AA83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419100</xdr:colOff>
      <xdr:row>74</xdr:row>
      <xdr:rowOff>0</xdr:rowOff>
    </xdr:from>
    <xdr:to>
      <xdr:col>11</xdr:col>
      <xdr:colOff>508000</xdr:colOff>
      <xdr:row>100</xdr:row>
      <xdr:rowOff>76200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3FD410C-D99A-7745-88F5-096AA46B2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215900</xdr:colOff>
      <xdr:row>74</xdr:row>
      <xdr:rowOff>0</xdr:rowOff>
    </xdr:from>
    <xdr:to>
      <xdr:col>23</xdr:col>
      <xdr:colOff>266700</xdr:colOff>
      <xdr:row>100</xdr:row>
      <xdr:rowOff>88900</xdr:rowOff>
    </xdr:to>
    <xdr:graphicFrame macro="">
      <xdr:nvGraphicFramePr>
        <xdr:cNvPr id="5" name="Graphique 2">
          <a:extLst>
            <a:ext uri="{FF2B5EF4-FFF2-40B4-BE49-F238E27FC236}">
              <a16:creationId xmlns:a16="http://schemas.microsoft.com/office/drawing/2014/main" id="{AE03EA98-5E30-AA4B-A4C9-C82A3946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279400</xdr:colOff>
      <xdr:row>116</xdr:row>
      <xdr:rowOff>63500</xdr:rowOff>
    </xdr:from>
    <xdr:to>
      <xdr:col>10</xdr:col>
      <xdr:colOff>520700</xdr:colOff>
      <xdr:row>137</xdr:row>
      <xdr:rowOff>101600</xdr:rowOff>
    </xdr:to>
    <xdr:graphicFrame macro="">
      <xdr:nvGraphicFramePr>
        <xdr:cNvPr id="6" name="Graphique 2">
          <a:extLst>
            <a:ext uri="{FF2B5EF4-FFF2-40B4-BE49-F238E27FC236}">
              <a16:creationId xmlns:a16="http://schemas.microsoft.com/office/drawing/2014/main" id="{EC80E615-6E32-B94A-B829-0CCAE46E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76200</xdr:colOff>
      <xdr:row>116</xdr:row>
      <xdr:rowOff>88900</xdr:rowOff>
    </xdr:from>
    <xdr:to>
      <xdr:col>22</xdr:col>
      <xdr:colOff>508000</xdr:colOff>
      <xdr:row>137</xdr:row>
      <xdr:rowOff>114300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8B7000CB-21F9-A04E-8A43-67A409350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609600</xdr:colOff>
      <xdr:row>153</xdr:row>
      <xdr:rowOff>165100</xdr:rowOff>
    </xdr:from>
    <xdr:to>
      <xdr:col>6</xdr:col>
      <xdr:colOff>254000</xdr:colOff>
      <xdr:row>170</xdr:row>
      <xdr:rowOff>215900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5DA845E8-536A-474C-98CD-8F39E0A7B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355600</xdr:colOff>
      <xdr:row>153</xdr:row>
      <xdr:rowOff>101600</xdr:rowOff>
    </xdr:from>
    <xdr:to>
      <xdr:col>14</xdr:col>
      <xdr:colOff>203200</xdr:colOff>
      <xdr:row>170</xdr:row>
      <xdr:rowOff>165100</xdr:rowOff>
    </xdr:to>
    <xdr:graphicFrame macro="">
      <xdr:nvGraphicFramePr>
        <xdr:cNvPr id="9" name="Graphique 2">
          <a:extLst>
            <a:ext uri="{FF2B5EF4-FFF2-40B4-BE49-F238E27FC236}">
              <a16:creationId xmlns:a16="http://schemas.microsoft.com/office/drawing/2014/main" id="{EAE62C11-E8C9-DA41-911B-E371ABC00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3"/>
  <sheetViews>
    <sheetView tabSelected="1" zoomScale="75" zoomScaleNormal="75" workbookViewId="0">
      <selection activeCell="G10" sqref="G10"/>
    </sheetView>
  </sheetViews>
  <sheetFormatPr defaultColWidth="8.296875" defaultRowHeight="18"/>
  <cols>
    <col min="1" max="1" width="19.19921875" style="1" customWidth="1"/>
    <col min="2" max="4" width="8.296875" style="1"/>
    <col min="5" max="5" width="13.69921875" style="1" customWidth="1"/>
    <col min="6" max="16384" width="8.296875" style="1"/>
  </cols>
  <sheetData>
    <row r="1" spans="1:50" ht="18" customHeight="1">
      <c r="A1" s="1" t="s">
        <v>25</v>
      </c>
      <c r="B1" s="4"/>
      <c r="C1" s="1" t="s">
        <v>23</v>
      </c>
      <c r="D1" s="1" t="s">
        <v>23</v>
      </c>
      <c r="E1" s="1" t="s">
        <v>16</v>
      </c>
    </row>
    <row r="2" spans="1:50" s="2" customFormat="1" ht="18" customHeight="1">
      <c r="A2" s="9" t="s">
        <v>17</v>
      </c>
      <c r="C2" s="2">
        <v>42625</v>
      </c>
      <c r="D2" s="2">
        <v>57922</v>
      </c>
      <c r="E2" s="10" t="s">
        <v>18</v>
      </c>
      <c r="F2" s="4"/>
      <c r="AF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8" customHeight="1">
      <c r="A3" s="11">
        <v>210.2413793103448</v>
      </c>
      <c r="B3" s="4">
        <v>1</v>
      </c>
      <c r="C3" s="1">
        <v>217</v>
      </c>
      <c r="D3" s="1">
        <v>217</v>
      </c>
      <c r="E3" s="5">
        <v>216.00666666666666</v>
      </c>
      <c r="F3" s="5"/>
    </row>
    <row r="4" spans="1:50" ht="18" customHeight="1">
      <c r="A4" s="11">
        <v>26.517241379310338</v>
      </c>
      <c r="B4" s="4">
        <v>3</v>
      </c>
      <c r="C4" s="1">
        <v>33</v>
      </c>
      <c r="D4" s="1">
        <v>33.5</v>
      </c>
      <c r="E4" s="5">
        <v>34.213333333333331</v>
      </c>
      <c r="F4" s="5"/>
    </row>
    <row r="5" spans="1:50" ht="18" customHeight="1">
      <c r="A5" s="11">
        <v>21.331034482758625</v>
      </c>
      <c r="B5" s="4">
        <v>4</v>
      </c>
      <c r="C5" s="1">
        <v>22.9</v>
      </c>
      <c r="D5" s="1">
        <v>24.6</v>
      </c>
      <c r="E5" s="5">
        <v>25.666666666666668</v>
      </c>
      <c r="F5" s="5"/>
    </row>
    <row r="6" spans="1:50" ht="18" customHeight="1">
      <c r="A6" s="11">
        <v>42.527586206896544</v>
      </c>
      <c r="B6" s="4">
        <v>5</v>
      </c>
      <c r="C6" s="1">
        <v>49.1</v>
      </c>
      <c r="D6" s="12" t="s">
        <v>19</v>
      </c>
      <c r="E6" s="5">
        <v>49.573333333333338</v>
      </c>
      <c r="F6" s="5"/>
    </row>
    <row r="7" spans="1:50" ht="18" customHeight="1">
      <c r="A7" s="11">
        <v>26.820689655172409</v>
      </c>
      <c r="B7" s="4">
        <v>6</v>
      </c>
      <c r="C7" s="12" t="s">
        <v>20</v>
      </c>
      <c r="D7" s="12" t="s">
        <v>21</v>
      </c>
      <c r="E7" s="5">
        <v>31.906666666666663</v>
      </c>
      <c r="F7" s="5"/>
    </row>
    <row r="8" spans="1:50" ht="18" customHeight="1">
      <c r="A8" s="11">
        <v>38.751724137931028</v>
      </c>
      <c r="B8" s="4">
        <v>10</v>
      </c>
      <c r="C8" s="1">
        <v>44.5</v>
      </c>
      <c r="D8" s="1">
        <v>43.8</v>
      </c>
      <c r="E8" s="5">
        <v>46.555555555555557</v>
      </c>
      <c r="F8" s="5"/>
    </row>
    <row r="9" spans="1:50" ht="18" customHeight="1">
      <c r="A9" s="11">
        <v>38.527586206896551</v>
      </c>
      <c r="B9" s="4">
        <v>11</v>
      </c>
      <c r="C9" s="1">
        <v>48.5</v>
      </c>
      <c r="D9" s="1">
        <v>45</v>
      </c>
      <c r="E9" s="5">
        <v>47.266666666666659</v>
      </c>
      <c r="F9" s="5"/>
    </row>
    <row r="10" spans="1:50" ht="18" customHeight="1">
      <c r="A10" s="11">
        <v>29.582758620689649</v>
      </c>
      <c r="B10" s="4">
        <v>12</v>
      </c>
      <c r="C10" s="1">
        <v>37</v>
      </c>
      <c r="D10" s="1">
        <v>34.5</v>
      </c>
      <c r="E10" s="5">
        <v>35.876923076923077</v>
      </c>
      <c r="F10" s="5"/>
    </row>
    <row r="11" spans="1:50" ht="18" customHeight="1">
      <c r="A11" s="11">
        <v>24.11724137931035</v>
      </c>
      <c r="B11" s="4">
        <v>13</v>
      </c>
      <c r="C11" s="1">
        <v>29.5</v>
      </c>
      <c r="D11" s="1">
        <v>27.1</v>
      </c>
      <c r="E11" s="5">
        <v>28.333333333333332</v>
      </c>
      <c r="F11" s="5"/>
    </row>
    <row r="12" spans="1:50" ht="18" customHeight="1">
      <c r="A12" s="11">
        <v>25.820689655172409</v>
      </c>
      <c r="B12" s="4">
        <v>14</v>
      </c>
      <c r="C12" s="1">
        <v>30.5</v>
      </c>
      <c r="D12" s="1">
        <v>29.6</v>
      </c>
      <c r="E12" s="5">
        <v>30.200000000000003</v>
      </c>
      <c r="F12" s="5"/>
    </row>
    <row r="13" spans="1:50" ht="18" customHeight="1">
      <c r="A13" s="11">
        <v>33.948275862068975</v>
      </c>
      <c r="B13" s="4">
        <v>7</v>
      </c>
      <c r="C13" s="1">
        <v>40.5</v>
      </c>
      <c r="D13" s="1">
        <v>37.700000000000003</v>
      </c>
      <c r="E13" s="5">
        <v>40.555555555555557</v>
      </c>
      <c r="F13" s="5"/>
    </row>
    <row r="14" spans="1:50" ht="18" customHeight="1">
      <c r="A14" s="11">
        <v>12.372413793103451</v>
      </c>
      <c r="B14" s="4">
        <v>8</v>
      </c>
      <c r="C14" s="1">
        <v>16.5</v>
      </c>
      <c r="D14" s="1">
        <v>12.9</v>
      </c>
      <c r="E14" s="5">
        <v>15.533333333333335</v>
      </c>
      <c r="F14" s="5"/>
    </row>
    <row r="15" spans="1:50" s="4" customFormat="1" ht="18" customHeight="1">
      <c r="A15" s="13" t="s">
        <v>22</v>
      </c>
      <c r="C15" s="10">
        <f t="shared" ref="C15:E15" si="0">C2</f>
        <v>42625</v>
      </c>
      <c r="D15" s="10">
        <f t="shared" si="0"/>
        <v>57922</v>
      </c>
      <c r="E15" s="10" t="str">
        <f t="shared" si="0"/>
        <v>Alaska et Yukon</v>
      </c>
      <c r="F15" s="10"/>
      <c r="G15" s="2"/>
      <c r="H15" s="2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ht="18" customHeight="1">
      <c r="A16" s="14">
        <v>2.3227181971229638</v>
      </c>
      <c r="B16" s="4">
        <v>1</v>
      </c>
      <c r="C16" s="6">
        <f t="shared" ref="C16:E27" si="1">LOG10(C3)-$A16</f>
        <v>1.3741536725565773E-2</v>
      </c>
      <c r="D16" s="6">
        <f t="shared" si="1"/>
        <v>1.3741536725565773E-2</v>
      </c>
      <c r="E16" s="6">
        <f t="shared" si="1"/>
        <v>1.1748957971793317E-2</v>
      </c>
      <c r="F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8" customHeight="1">
      <c r="A17" s="14">
        <v>1.4235283419024747</v>
      </c>
      <c r="B17" s="4">
        <v>3</v>
      </c>
      <c r="C17" s="6">
        <f t="shared" si="1"/>
        <v>9.4985597975412839E-2</v>
      </c>
      <c r="D17" s="6">
        <f t="shared" si="1"/>
        <v>0.10151646513437051</v>
      </c>
      <c r="E17" s="6">
        <f t="shared" si="1"/>
        <v>0.11066704674473504</v>
      </c>
      <c r="F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8" customHeight="1">
      <c r="A18" s="14">
        <v>1.329011917768204</v>
      </c>
      <c r="B18" s="4">
        <v>4</v>
      </c>
      <c r="C18" s="6">
        <f t="shared" si="1"/>
        <v>3.0823564571683892E-2</v>
      </c>
      <c r="D18" s="6">
        <f t="shared" si="1"/>
        <v>6.1923189335175044E-2</v>
      </c>
      <c r="E18" s="6">
        <f t="shared" si="1"/>
        <v>8.0357552684615419E-2</v>
      </c>
      <c r="F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8" customHeight="1">
      <c r="A19" s="14">
        <v>1.6286707336010562</v>
      </c>
      <c r="B19" s="4">
        <v>5</v>
      </c>
      <c r="C19" s="6">
        <f t="shared" si="1"/>
        <v>6.2410758521912246E-2</v>
      </c>
      <c r="D19" s="6"/>
      <c r="E19" s="6">
        <f t="shared" si="1"/>
        <v>6.6577388443123553E-2</v>
      </c>
      <c r="F19" s="6"/>
      <c r="G19" s="1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8" customHeight="1">
      <c r="A20" s="14">
        <v>1.4284699409124848</v>
      </c>
      <c r="B20" s="4">
        <v>6</v>
      </c>
      <c r="C20" s="6"/>
      <c r="D20" s="6"/>
      <c r="E20" s="6">
        <f t="shared" si="1"/>
        <v>7.5411494309252536E-2</v>
      </c>
      <c r="F20" s="6"/>
      <c r="G20" s="1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8" customHeight="1">
      <c r="A21" s="14">
        <v>1.5882910298599251</v>
      </c>
      <c r="B21" s="4">
        <v>10</v>
      </c>
      <c r="C21" s="6">
        <f t="shared" si="1"/>
        <v>6.0068981121006448E-2</v>
      </c>
      <c r="D21" s="6">
        <f t="shared" si="1"/>
        <v>5.318308064417443E-2</v>
      </c>
      <c r="E21" s="6">
        <f t="shared" si="1"/>
        <v>7.9680483667045277E-2</v>
      </c>
      <c r="F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8" customHeight="1">
      <c r="A22" s="14">
        <v>1.5857718008670618</v>
      </c>
      <c r="B22" s="4">
        <v>11</v>
      </c>
      <c r="C22" s="6">
        <f t="shared" si="1"/>
        <v>9.9969937735201908E-2</v>
      </c>
      <c r="D22" s="6">
        <f t="shared" si="1"/>
        <v>6.7440712908281908E-2</v>
      </c>
      <c r="E22" s="6">
        <f t="shared" si="1"/>
        <v>8.8783175260323421E-2</v>
      </c>
      <c r="F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8" customHeight="1">
      <c r="A23" s="14">
        <v>1.4710386699273239</v>
      </c>
      <c r="B23" s="4">
        <v>12</v>
      </c>
      <c r="C23" s="6">
        <f t="shared" si="1"/>
        <v>9.7163054139671079E-2</v>
      </c>
      <c r="D23" s="6">
        <f t="shared" si="1"/>
        <v>6.6780425145950284E-2</v>
      </c>
      <c r="E23" s="6">
        <f t="shared" si="1"/>
        <v>8.3776519516796988E-2</v>
      </c>
      <c r="F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8" customHeight="1">
      <c r="A24" s="14">
        <v>1.38232763007427</v>
      </c>
      <c r="B24" s="4">
        <v>13</v>
      </c>
      <c r="C24" s="6">
        <f t="shared" si="1"/>
        <v>8.7494385903893024E-2</v>
      </c>
      <c r="D24" s="6">
        <f t="shared" si="1"/>
        <v>5.0641660800135879E-2</v>
      </c>
      <c r="E24" s="6">
        <f t="shared" si="1"/>
        <v>6.9970040920360299E-2</v>
      </c>
      <c r="F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8" customHeight="1">
      <c r="A25" s="14">
        <v>1.4119678378310929</v>
      </c>
      <c r="B25" s="4">
        <v>14</v>
      </c>
      <c r="C25" s="6">
        <f t="shared" si="1"/>
        <v>7.2332001515692967E-2</v>
      </c>
      <c r="D25" s="6">
        <f t="shared" si="1"/>
        <v>5.9323873227845603E-2</v>
      </c>
      <c r="E25" s="6">
        <f t="shared" si="1"/>
        <v>6.8039105126057819E-2</v>
      </c>
      <c r="F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8" customHeight="1">
      <c r="A26" s="14">
        <v>1.5308177225751811</v>
      </c>
      <c r="B26" s="4">
        <v>7</v>
      </c>
      <c r="C26" s="6">
        <f t="shared" si="1"/>
        <v>7.6637300639487371E-2</v>
      </c>
      <c r="D26" s="6">
        <f t="shared" si="1"/>
        <v>4.5523627630611685E-2</v>
      </c>
      <c r="E26" s="6">
        <f t="shared" si="1"/>
        <v>7.7232632441968763E-2</v>
      </c>
      <c r="F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8" customHeight="1">
      <c r="A27" s="14">
        <v>1.0924544364730981</v>
      </c>
      <c r="B27" s="4">
        <v>8</v>
      </c>
      <c r="C27" s="6">
        <f t="shared" si="1"/>
        <v>0.12502950774080812</v>
      </c>
      <c r="D27" s="6">
        <f t="shared" si="1"/>
        <v>1.8135273826150877E-2</v>
      </c>
      <c r="E27" s="6">
        <f t="shared" si="1"/>
        <v>9.8810225497239612E-2</v>
      </c>
      <c r="F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>
      <c r="C28" s="7"/>
      <c r="E28" s="3">
        <v>54470</v>
      </c>
      <c r="H28" s="6"/>
      <c r="I28" s="6"/>
      <c r="J28" s="6"/>
      <c r="K28" s="6"/>
      <c r="L28" s="6"/>
    </row>
    <row r="29" spans="1:50">
      <c r="A29" s="3" t="s">
        <v>26</v>
      </c>
      <c r="B29" s="3"/>
      <c r="C29" s="7"/>
      <c r="D29" s="3" t="s">
        <v>3</v>
      </c>
      <c r="E29" s="3" t="s">
        <v>4</v>
      </c>
      <c r="F29" s="3" t="s">
        <v>5</v>
      </c>
      <c r="G29" s="3" t="s">
        <v>6</v>
      </c>
      <c r="H29" s="6"/>
      <c r="I29" s="6"/>
      <c r="J29" s="6"/>
      <c r="K29" s="6"/>
      <c r="L29" s="6"/>
      <c r="M29" s="5"/>
      <c r="N29" s="5"/>
      <c r="O29" s="5"/>
    </row>
    <row r="30" spans="1:50">
      <c r="A30" s="3"/>
      <c r="B30" s="3" t="s">
        <v>7</v>
      </c>
      <c r="C30" s="7"/>
      <c r="D30" s="3">
        <v>45489</v>
      </c>
      <c r="E30" s="3">
        <v>54241</v>
      </c>
      <c r="F30" s="3" t="s">
        <v>8</v>
      </c>
      <c r="G30" s="3" t="s">
        <v>9</v>
      </c>
      <c r="H30" s="6"/>
      <c r="I30" s="6"/>
      <c r="J30" s="6"/>
      <c r="K30" s="6"/>
      <c r="L30" s="6"/>
      <c r="M30" s="5"/>
      <c r="N30" s="5"/>
      <c r="O30" s="5"/>
    </row>
    <row r="31" spans="1:50">
      <c r="A31" s="1" t="s">
        <v>10</v>
      </c>
      <c r="B31" s="5">
        <v>327.70454545454544</v>
      </c>
      <c r="C31" s="7">
        <v>1</v>
      </c>
      <c r="D31" s="1">
        <v>357.5</v>
      </c>
      <c r="E31" s="1">
        <v>351</v>
      </c>
      <c r="F31" s="5">
        <v>358.09302325581393</v>
      </c>
      <c r="G31" s="8">
        <v>388.7</v>
      </c>
      <c r="H31" s="6"/>
      <c r="I31" s="6"/>
      <c r="J31" s="6"/>
      <c r="K31" s="6"/>
      <c r="L31" s="6"/>
    </row>
    <row r="32" spans="1:50">
      <c r="A32" s="1" t="s">
        <v>11</v>
      </c>
      <c r="B32" s="5">
        <v>295.29545454545456</v>
      </c>
      <c r="C32" s="7">
        <v>2</v>
      </c>
      <c r="D32" s="1">
        <v>312</v>
      </c>
      <c r="E32" s="1">
        <v>310.5</v>
      </c>
      <c r="F32" s="5">
        <v>324.89534883720933</v>
      </c>
      <c r="G32" s="8">
        <v>351</v>
      </c>
    </row>
    <row r="33" spans="1:15">
      <c r="A33" s="1" t="s">
        <v>12</v>
      </c>
      <c r="B33" s="5">
        <v>31.1</v>
      </c>
      <c r="C33" s="7">
        <v>3</v>
      </c>
      <c r="D33" s="1">
        <v>39.5</v>
      </c>
      <c r="E33" s="1">
        <v>37.35</v>
      </c>
      <c r="F33" s="5">
        <v>37.44047619047619</v>
      </c>
      <c r="G33" s="8">
        <v>41.75</v>
      </c>
      <c r="M33" s="5"/>
      <c r="N33" s="5"/>
      <c r="O33" s="5"/>
    </row>
    <row r="34" spans="1:15">
      <c r="A34" s="1" t="s">
        <v>13</v>
      </c>
      <c r="B34" s="5">
        <v>97.159090909090907</v>
      </c>
      <c r="C34" s="7">
        <v>5</v>
      </c>
      <c r="D34" s="1">
        <v>110</v>
      </c>
      <c r="E34" s="1">
        <v>101.5</v>
      </c>
      <c r="F34" s="5">
        <v>104.22619047619048</v>
      </c>
      <c r="G34" s="8">
        <v>116.4</v>
      </c>
    </row>
    <row r="35" spans="1:15">
      <c r="A35" s="1" t="s">
        <v>14</v>
      </c>
      <c r="B35" s="5">
        <v>76.272727272727266</v>
      </c>
      <c r="C35" s="7">
        <v>8</v>
      </c>
      <c r="D35" s="1">
        <v>86</v>
      </c>
      <c r="E35" s="1">
        <v>86.5</v>
      </c>
      <c r="F35" s="5">
        <v>84.666666666666671</v>
      </c>
      <c r="G35" s="8">
        <v>93.35</v>
      </c>
    </row>
    <row r="36" spans="1:15">
      <c r="A36" s="1" t="s">
        <v>15</v>
      </c>
      <c r="B36" s="5">
        <v>98.61363636363636</v>
      </c>
      <c r="C36" s="7">
        <v>10</v>
      </c>
      <c r="D36" s="1">
        <v>106</v>
      </c>
      <c r="E36" s="1">
        <v>105.5</v>
      </c>
      <c r="F36" s="1">
        <v>105.7</v>
      </c>
      <c r="G36" s="8">
        <v>119.5</v>
      </c>
    </row>
    <row r="37" spans="1:15">
      <c r="C37" s="7"/>
    </row>
    <row r="38" spans="1:15">
      <c r="B38" s="3" t="s">
        <v>7</v>
      </c>
      <c r="C38" s="7"/>
      <c r="D38" s="3">
        <f>D30</f>
        <v>45489</v>
      </c>
      <c r="E38" s="3">
        <f>E30</f>
        <v>54241</v>
      </c>
      <c r="F38" s="3" t="str">
        <f>F30</f>
        <v>E. przewalskii</v>
      </c>
      <c r="G38" s="3" t="str">
        <f>G30</f>
        <v>E. caballus</v>
      </c>
    </row>
    <row r="39" spans="1:15">
      <c r="B39" s="6">
        <f t="shared" ref="B39:B44" si="2">LOG10(B31)</f>
        <v>2.5154824653437307</v>
      </c>
      <c r="C39" s="7">
        <v>1</v>
      </c>
      <c r="D39" s="6">
        <f t="shared" ref="D39:G44" si="3">LOG10(D31)-$B39</f>
        <v>3.7793580793368697E-2</v>
      </c>
      <c r="E39" s="6">
        <f t="shared" si="3"/>
        <v>2.9824651122093204E-2</v>
      </c>
      <c r="F39" s="6">
        <f t="shared" si="3"/>
        <v>3.8513394369602327E-2</v>
      </c>
      <c r="G39" s="6">
        <f t="shared" si="3"/>
        <v>7.4132075287535848E-2</v>
      </c>
    </row>
    <row r="40" spans="1:15">
      <c r="B40" s="6">
        <f t="shared" si="2"/>
        <v>2.4702567619633173</v>
      </c>
      <c r="C40" s="7">
        <v>2</v>
      </c>
      <c r="D40" s="6">
        <f t="shared" si="3"/>
        <v>2.3897832055125523E-2</v>
      </c>
      <c r="E40" s="6">
        <f t="shared" si="3"/>
        <v>2.1804842549281833E-2</v>
      </c>
      <c r="F40" s="6">
        <f t="shared" si="3"/>
        <v>4.148673211852838E-2</v>
      </c>
      <c r="G40" s="6">
        <f t="shared" si="3"/>
        <v>7.5050354502506522E-2</v>
      </c>
    </row>
    <row r="41" spans="1:15">
      <c r="B41" s="6">
        <f t="shared" si="2"/>
        <v>1.4927603890268375</v>
      </c>
      <c r="C41" s="7">
        <v>3</v>
      </c>
      <c r="D41" s="6">
        <f t="shared" si="3"/>
        <v>0.10383670659962263</v>
      </c>
      <c r="E41" s="6">
        <f t="shared" si="3"/>
        <v>7.9530217124580194E-2</v>
      </c>
      <c r="F41" s="6">
        <f t="shared" si="3"/>
        <v>8.058097469256853E-2</v>
      </c>
      <c r="G41" s="6">
        <f t="shared" si="3"/>
        <v>0.1278960907927833</v>
      </c>
    </row>
    <row r="42" spans="1:15">
      <c r="B42" s="6">
        <f t="shared" si="2"/>
        <v>1.9874834425780039</v>
      </c>
      <c r="C42" s="7">
        <v>5</v>
      </c>
      <c r="D42" s="6">
        <f t="shared" si="3"/>
        <v>5.3909242580221006E-2</v>
      </c>
      <c r="E42" s="6">
        <f t="shared" si="3"/>
        <v>1.898259967122784E-2</v>
      </c>
      <c r="F42" s="6">
        <f t="shared" si="3"/>
        <v>3.0493421779579366E-2</v>
      </c>
      <c r="G42" s="6">
        <f t="shared" si="3"/>
        <v>7.8469537735865957E-2</v>
      </c>
    </row>
    <row r="43" spans="1:15">
      <c r="B43" s="6">
        <f t="shared" si="2"/>
        <v>1.8823692756704753</v>
      </c>
      <c r="C43" s="7">
        <v>8</v>
      </c>
      <c r="D43" s="6">
        <f t="shared" si="3"/>
        <v>5.2129175573092379E-2</v>
      </c>
      <c r="E43" s="6">
        <f t="shared" si="3"/>
        <v>5.4646831794338935E-2</v>
      </c>
      <c r="F43" s="6">
        <f t="shared" si="3"/>
        <v>4.5343186229800381E-2</v>
      </c>
      <c r="G43" s="6">
        <f t="shared" si="3"/>
        <v>8.774504661462168E-2</v>
      </c>
    </row>
    <row r="44" spans="1:15">
      <c r="B44" s="6">
        <f t="shared" si="2"/>
        <v>1.9939369736430244</v>
      </c>
      <c r="C44" s="7">
        <v>10</v>
      </c>
      <c r="D44" s="6">
        <f t="shared" si="3"/>
        <v>3.1368891621746053E-2</v>
      </c>
      <c r="E44" s="6">
        <f t="shared" si="3"/>
        <v>2.9315485990687007E-2</v>
      </c>
      <c r="F44" s="6">
        <f t="shared" si="3"/>
        <v>3.013801366440183E-2</v>
      </c>
      <c r="G44" s="6">
        <f t="shared" si="3"/>
        <v>8.3430931641131911E-2</v>
      </c>
    </row>
    <row r="46" spans="1:15">
      <c r="A46" s="2" t="s">
        <v>24</v>
      </c>
      <c r="B46" s="2" t="s">
        <v>0</v>
      </c>
      <c r="C46" s="2" t="s">
        <v>1</v>
      </c>
      <c r="D46" s="2" t="s">
        <v>2</v>
      </c>
    </row>
    <row r="47" spans="1:15">
      <c r="A47" s="2"/>
      <c r="B47" s="2">
        <v>26029</v>
      </c>
      <c r="C47" s="2">
        <v>41205</v>
      </c>
      <c r="D47" s="2">
        <v>52653</v>
      </c>
    </row>
    <row r="48" spans="1:15">
      <c r="A48" s="4">
        <v>2</v>
      </c>
      <c r="B48" s="1">
        <v>56</v>
      </c>
      <c r="C48" s="1">
        <v>54</v>
      </c>
      <c r="D48" s="1">
        <v>56</v>
      </c>
    </row>
    <row r="49" spans="1:25">
      <c r="A49" s="4">
        <v>5</v>
      </c>
      <c r="B49" s="1">
        <v>48</v>
      </c>
      <c r="C49" s="1">
        <v>44</v>
      </c>
      <c r="D49" s="1">
        <v>46</v>
      </c>
    </row>
    <row r="50" spans="1:25">
      <c r="A50" s="4">
        <v>6</v>
      </c>
      <c r="B50" s="1">
        <v>33</v>
      </c>
      <c r="C50" s="1">
        <v>34</v>
      </c>
      <c r="D50" s="1">
        <v>31</v>
      </c>
    </row>
    <row r="53" spans="1:25">
      <c r="A53" s="1" t="s">
        <v>71</v>
      </c>
      <c r="C53" s="1" t="s">
        <v>29</v>
      </c>
      <c r="D53" s="1" t="s">
        <v>29</v>
      </c>
      <c r="E53" s="1" t="s">
        <v>29</v>
      </c>
      <c r="F53" s="1" t="s">
        <v>29</v>
      </c>
      <c r="G53" s="1" t="s">
        <v>29</v>
      </c>
      <c r="H53" s="1" t="s">
        <v>29</v>
      </c>
      <c r="I53" s="2" t="s">
        <v>27</v>
      </c>
      <c r="J53" s="2" t="s">
        <v>28</v>
      </c>
      <c r="M53" s="1" t="s">
        <v>30</v>
      </c>
      <c r="N53" s="1" t="s">
        <v>30</v>
      </c>
      <c r="O53" s="1" t="s">
        <v>30</v>
      </c>
      <c r="P53" s="1" t="s">
        <v>30</v>
      </c>
      <c r="Q53" s="1" t="s">
        <v>30</v>
      </c>
      <c r="R53" s="2" t="s">
        <v>27</v>
      </c>
      <c r="S53" s="2" t="s">
        <v>28</v>
      </c>
    </row>
    <row r="54" spans="1:25">
      <c r="A54" s="2"/>
      <c r="B54" s="2"/>
      <c r="C54" s="2">
        <v>39034</v>
      </c>
      <c r="D54" s="2" t="s">
        <v>69</v>
      </c>
      <c r="E54" s="2" t="s">
        <v>68</v>
      </c>
      <c r="F54" s="2" t="s">
        <v>70</v>
      </c>
      <c r="G54" s="2">
        <v>47497</v>
      </c>
      <c r="H54" s="2">
        <v>47520</v>
      </c>
      <c r="I54" s="3" t="s">
        <v>31</v>
      </c>
      <c r="J54" s="1" t="s">
        <v>32</v>
      </c>
      <c r="K54" s="2"/>
      <c r="L54" s="2"/>
      <c r="M54" s="2">
        <v>26432</v>
      </c>
      <c r="N54" s="2">
        <v>27623</v>
      </c>
      <c r="O54" s="2">
        <v>47509</v>
      </c>
      <c r="P54" s="2">
        <v>58049</v>
      </c>
      <c r="Q54" s="2">
        <v>58328</v>
      </c>
      <c r="R54" s="3" t="s">
        <v>31</v>
      </c>
      <c r="S54" s="1" t="s">
        <v>32</v>
      </c>
      <c r="T54" s="2"/>
      <c r="U54" s="2"/>
      <c r="V54" s="2"/>
      <c r="W54" s="2"/>
      <c r="X54" s="2"/>
      <c r="Y54" s="2"/>
    </row>
    <row r="55" spans="1:25">
      <c r="B55" s="1">
        <v>7</v>
      </c>
      <c r="C55" s="1">
        <v>52</v>
      </c>
      <c r="D55" s="1">
        <v>58.5</v>
      </c>
      <c r="E55" s="1">
        <v>54.6</v>
      </c>
      <c r="F55" s="1">
        <v>51.8</v>
      </c>
      <c r="G55" s="1">
        <v>58</v>
      </c>
      <c r="H55" s="1">
        <v>51.8</v>
      </c>
      <c r="I55" s="8">
        <v>57</v>
      </c>
      <c r="J55" s="8">
        <v>55</v>
      </c>
      <c r="L55" s="1">
        <v>7</v>
      </c>
      <c r="N55" s="1">
        <v>55.4</v>
      </c>
      <c r="O55" s="1">
        <v>54.4</v>
      </c>
      <c r="P55" s="1">
        <v>53.5</v>
      </c>
      <c r="Q55" s="1">
        <v>49.8</v>
      </c>
      <c r="R55" s="8">
        <v>53</v>
      </c>
      <c r="S55" s="8">
        <v>52</v>
      </c>
    </row>
    <row r="56" spans="1:25">
      <c r="B56" s="1">
        <v>1</v>
      </c>
      <c r="C56" s="1">
        <v>81.5</v>
      </c>
      <c r="D56" s="1">
        <v>87</v>
      </c>
      <c r="E56" s="1">
        <v>84.25</v>
      </c>
      <c r="F56" s="1">
        <v>83.5</v>
      </c>
      <c r="G56" s="1">
        <v>86</v>
      </c>
      <c r="H56" s="1">
        <v>80</v>
      </c>
      <c r="I56" s="8">
        <v>85.1</v>
      </c>
      <c r="J56" s="8">
        <v>81</v>
      </c>
      <c r="L56" s="1">
        <v>1</v>
      </c>
      <c r="M56" s="1">
        <v>79.5</v>
      </c>
      <c r="N56" s="1">
        <v>85</v>
      </c>
      <c r="O56" s="1">
        <v>82</v>
      </c>
      <c r="P56" s="1">
        <v>85</v>
      </c>
      <c r="Q56" s="1">
        <v>84</v>
      </c>
      <c r="R56" s="8">
        <v>84</v>
      </c>
      <c r="S56" s="8">
        <v>78.599999999999994</v>
      </c>
    </row>
    <row r="57" spans="1:25">
      <c r="B57" s="1">
        <v>3</v>
      </c>
      <c r="C57" s="1">
        <v>32</v>
      </c>
      <c r="D57" s="1">
        <v>33.200000000000003</v>
      </c>
      <c r="E57" s="1">
        <v>33.950000000000003</v>
      </c>
      <c r="F57" s="1">
        <v>34.049999999999997</v>
      </c>
      <c r="G57" s="1">
        <v>32.5</v>
      </c>
      <c r="H57" s="1">
        <v>32.9</v>
      </c>
      <c r="I57" s="8">
        <v>33.5</v>
      </c>
      <c r="J57" s="8">
        <v>32.6</v>
      </c>
      <c r="L57" s="1">
        <v>3</v>
      </c>
      <c r="M57" s="1">
        <v>31</v>
      </c>
      <c r="N57" s="1">
        <v>32.4</v>
      </c>
      <c r="O57" s="1">
        <v>31.3</v>
      </c>
      <c r="P57" s="1">
        <v>31.1</v>
      </c>
      <c r="Q57" s="1">
        <v>34</v>
      </c>
      <c r="R57" s="8">
        <v>32.200000000000003</v>
      </c>
      <c r="S57" s="8">
        <v>31</v>
      </c>
    </row>
    <row r="58" spans="1:25">
      <c r="B58" s="1">
        <v>4</v>
      </c>
      <c r="C58" s="1">
        <v>53</v>
      </c>
      <c r="D58" s="1">
        <v>53</v>
      </c>
      <c r="E58" s="1">
        <v>51.5</v>
      </c>
      <c r="F58" s="1">
        <v>51.5</v>
      </c>
      <c r="G58" s="1">
        <v>54</v>
      </c>
      <c r="H58" s="1">
        <v>53</v>
      </c>
      <c r="I58" s="8">
        <v>55</v>
      </c>
      <c r="J58" s="8">
        <v>51</v>
      </c>
      <c r="L58" s="1">
        <v>4</v>
      </c>
      <c r="N58" s="1">
        <v>51.5</v>
      </c>
      <c r="O58" s="1">
        <v>54</v>
      </c>
      <c r="P58" s="1">
        <v>53</v>
      </c>
      <c r="Q58" s="1">
        <v>55</v>
      </c>
      <c r="R58" s="8">
        <v>55</v>
      </c>
      <c r="S58" s="8">
        <v>51.5</v>
      </c>
    </row>
    <row r="59" spans="1:25">
      <c r="B59" s="1">
        <v>5</v>
      </c>
      <c r="C59" s="1">
        <v>36</v>
      </c>
      <c r="D59" s="1">
        <v>36.5</v>
      </c>
      <c r="E59" s="1">
        <v>34.5</v>
      </c>
      <c r="F59" s="1">
        <v>34.5</v>
      </c>
      <c r="G59" s="1">
        <v>37</v>
      </c>
      <c r="H59" s="1">
        <v>37</v>
      </c>
      <c r="I59" s="8">
        <v>37.1</v>
      </c>
      <c r="J59" s="8">
        <v>34</v>
      </c>
      <c r="L59" s="1">
        <v>5</v>
      </c>
      <c r="M59" s="1">
        <v>36</v>
      </c>
      <c r="N59" s="1">
        <v>38</v>
      </c>
      <c r="O59" s="1">
        <v>39</v>
      </c>
      <c r="P59" s="1">
        <v>39</v>
      </c>
      <c r="Q59" s="1">
        <v>39</v>
      </c>
      <c r="R59" s="8">
        <v>40</v>
      </c>
      <c r="S59" s="8">
        <v>37.299999999999997</v>
      </c>
    </row>
    <row r="60" spans="1:25">
      <c r="B60" s="1">
        <v>6</v>
      </c>
      <c r="I60" s="8">
        <v>49</v>
      </c>
      <c r="J60" s="8">
        <v>44</v>
      </c>
      <c r="L60" s="1">
        <v>6</v>
      </c>
      <c r="R60" s="8">
        <v>46.9</v>
      </c>
      <c r="S60" s="8">
        <v>42</v>
      </c>
    </row>
    <row r="61" spans="1:25">
      <c r="B61" s="1">
        <v>14</v>
      </c>
      <c r="C61" s="1">
        <v>43.5</v>
      </c>
      <c r="D61" s="1">
        <v>45</v>
      </c>
      <c r="E61" s="1">
        <v>45.75</v>
      </c>
      <c r="F61" s="1">
        <v>45.5</v>
      </c>
      <c r="G61" s="1">
        <v>45</v>
      </c>
      <c r="H61" s="1">
        <v>44</v>
      </c>
      <c r="I61" s="8">
        <v>43.5</v>
      </c>
      <c r="J61" s="8">
        <v>41.5</v>
      </c>
      <c r="L61" s="1">
        <v>14</v>
      </c>
      <c r="M61" s="1">
        <v>41</v>
      </c>
      <c r="N61" s="1">
        <v>44</v>
      </c>
      <c r="O61" s="1">
        <v>43</v>
      </c>
      <c r="P61" s="1">
        <v>42</v>
      </c>
      <c r="Q61" s="1">
        <v>44</v>
      </c>
      <c r="R61" s="8">
        <v>43</v>
      </c>
      <c r="S61" s="8">
        <v>40</v>
      </c>
    </row>
    <row r="62" spans="1:25">
      <c r="B62" s="1">
        <v>10</v>
      </c>
      <c r="C62" s="1">
        <v>60</v>
      </c>
      <c r="D62" s="1">
        <v>71.900000000000006</v>
      </c>
      <c r="E62" s="1">
        <v>69.2</v>
      </c>
      <c r="F62" s="1">
        <v>69.099999999999994</v>
      </c>
      <c r="G62" s="1">
        <v>66.7</v>
      </c>
      <c r="H62" s="1">
        <v>64.2</v>
      </c>
      <c r="I62" s="8">
        <v>63</v>
      </c>
      <c r="J62" s="8">
        <v>61</v>
      </c>
      <c r="L62" s="1">
        <v>10</v>
      </c>
      <c r="N62" s="1">
        <v>64</v>
      </c>
      <c r="O62" s="1">
        <v>66.7</v>
      </c>
      <c r="P62" s="1">
        <v>68.599999999999994</v>
      </c>
      <c r="Q62" s="1">
        <v>60.5</v>
      </c>
      <c r="R62" s="8">
        <v>57</v>
      </c>
      <c r="S62" s="8">
        <v>55.5</v>
      </c>
    </row>
    <row r="63" spans="1:25">
      <c r="B63" s="1">
        <v>12</v>
      </c>
      <c r="C63" s="1">
        <v>13</v>
      </c>
      <c r="D63" s="1">
        <v>12.2</v>
      </c>
      <c r="E63" s="1">
        <v>13</v>
      </c>
      <c r="F63" s="1">
        <v>14.1</v>
      </c>
      <c r="G63" s="1">
        <v>12.7</v>
      </c>
      <c r="H63" s="1">
        <v>13.8</v>
      </c>
      <c r="I63" s="8">
        <v>13.5</v>
      </c>
      <c r="J63" s="8">
        <v>11</v>
      </c>
      <c r="L63" s="1">
        <v>12</v>
      </c>
      <c r="N63" s="1">
        <v>12</v>
      </c>
      <c r="O63" s="1">
        <v>14.4</v>
      </c>
      <c r="P63" s="1">
        <v>14.5</v>
      </c>
      <c r="Q63" s="1">
        <v>13</v>
      </c>
      <c r="R63" s="8">
        <v>16</v>
      </c>
      <c r="S63" s="8">
        <v>14.5</v>
      </c>
    </row>
    <row r="64" spans="1:25">
      <c r="A64" s="1" t="s">
        <v>22</v>
      </c>
      <c r="C64" s="7">
        <f>C54</f>
        <v>39034</v>
      </c>
      <c r="D64" s="7" t="str">
        <f>D54</f>
        <v>42642-x</v>
      </c>
      <c r="E64" s="7" t="str">
        <f>E54</f>
        <v>43414-x</v>
      </c>
      <c r="F64" s="7" t="str">
        <f>F54</f>
        <v>43983-x</v>
      </c>
      <c r="G64" s="7">
        <f t="shared" ref="G64:S64" si="4">G54</f>
        <v>47497</v>
      </c>
      <c r="H64" s="7">
        <f t="shared" si="4"/>
        <v>47520</v>
      </c>
      <c r="I64" s="7" t="str">
        <f t="shared" si="4"/>
        <v>Iceland</v>
      </c>
      <c r="J64" s="7" t="str">
        <f t="shared" si="4"/>
        <v>Mongolia</v>
      </c>
      <c r="K64" s="7"/>
      <c r="M64" s="7">
        <f t="shared" si="4"/>
        <v>26432</v>
      </c>
      <c r="N64" s="7">
        <f t="shared" si="4"/>
        <v>27623</v>
      </c>
      <c r="O64" s="7">
        <f t="shared" si="4"/>
        <v>47509</v>
      </c>
      <c r="P64" s="7">
        <f t="shared" si="4"/>
        <v>58049</v>
      </c>
      <c r="Q64" s="7">
        <f t="shared" si="4"/>
        <v>58328</v>
      </c>
      <c r="R64" s="7" t="str">
        <f t="shared" si="4"/>
        <v>Iceland</v>
      </c>
      <c r="S64" s="7" t="str">
        <f t="shared" si="4"/>
        <v>Mongolia</v>
      </c>
      <c r="T64" s="7"/>
      <c r="U64" s="7"/>
      <c r="V64" s="7"/>
      <c r="W64" s="7"/>
      <c r="X64" s="7"/>
      <c r="Y64" s="7"/>
    </row>
    <row r="65" spans="1:25">
      <c r="A65" s="6">
        <v>1.6819999999999999</v>
      </c>
      <c r="B65" s="1">
        <v>7</v>
      </c>
      <c r="C65" s="6">
        <f>LOG10(C55)-$A65</f>
        <v>3.4003343634799288E-2</v>
      </c>
      <c r="D65" s="6">
        <f t="shared" ref="D65:J73" si="5">LOG10(D55)-$A65</f>
        <v>8.5155866082180509E-2</v>
      </c>
      <c r="E65" s="6">
        <f t="shared" si="5"/>
        <v>5.5192642704737338E-2</v>
      </c>
      <c r="F65" s="6">
        <f>LOG10(F55)-$A65</f>
        <v>3.2329759745233E-2</v>
      </c>
      <c r="G65" s="6">
        <f>LOG10(G55)-$A65</f>
        <v>8.1427993562937395E-2</v>
      </c>
      <c r="H65" s="6">
        <f>LOG10(H55)-$A65</f>
        <v>3.2329759745233E-2</v>
      </c>
      <c r="I65" s="6">
        <f>LOG10(I55)-$A65</f>
        <v>7.3874855672491524E-2</v>
      </c>
      <c r="J65" s="6">
        <f>LOG10(J55)-$A65</f>
        <v>5.8362689494243947E-2</v>
      </c>
      <c r="K65" s="6"/>
      <c r="L65" s="1">
        <v>7</v>
      </c>
      <c r="M65" s="6"/>
      <c r="N65" s="6">
        <f>LOG10(N55)-$A65</f>
        <v>6.1509764728429728E-2</v>
      </c>
      <c r="O65" s="6">
        <f t="shared" ref="O65:S73" si="6">LOG10(O55)-$A65</f>
        <v>5.3598899698179991E-2</v>
      </c>
      <c r="P65" s="6">
        <f t="shared" si="6"/>
        <v>4.6353782021228529E-2</v>
      </c>
      <c r="Q65" s="6">
        <f t="shared" si="6"/>
        <v>1.5229342759717657E-2</v>
      </c>
      <c r="R65" s="6">
        <f t="shared" si="6"/>
        <v>4.2275869600788996E-2</v>
      </c>
      <c r="S65" s="6">
        <f t="shared" si="6"/>
        <v>3.4003343634799288E-2</v>
      </c>
      <c r="T65" s="6"/>
      <c r="U65" s="6"/>
      <c r="V65" s="6"/>
      <c r="W65" s="6"/>
      <c r="X65" s="6"/>
      <c r="Y65" s="6"/>
    </row>
    <row r="66" spans="1:25">
      <c r="A66" s="6">
        <v>1.8839999999999999</v>
      </c>
      <c r="B66" s="1">
        <v>1</v>
      </c>
      <c r="C66" s="6">
        <f>LOG10(C56)-$A66</f>
        <v>2.7157608739976746E-2</v>
      </c>
      <c r="D66" s="6">
        <f t="shared" si="5"/>
        <v>5.5519252618618564E-2</v>
      </c>
      <c r="E66" s="6">
        <f t="shared" si="5"/>
        <v>4.156990954337636E-2</v>
      </c>
      <c r="F66" s="6">
        <f t="shared" si="5"/>
        <v>3.7686475483602155E-2</v>
      </c>
      <c r="G66" s="6">
        <f t="shared" si="5"/>
        <v>5.0498451243567777E-2</v>
      </c>
      <c r="H66" s="6">
        <f t="shared" si="5"/>
        <v>1.9089986991943642E-2</v>
      </c>
      <c r="I66" s="6">
        <f t="shared" si="5"/>
        <v>4.5929560084587928E-2</v>
      </c>
      <c r="J66" s="6">
        <f t="shared" si="5"/>
        <v>2.4485018878649845E-2</v>
      </c>
      <c r="K66" s="6"/>
      <c r="L66" s="1">
        <v>1</v>
      </c>
      <c r="M66" s="6">
        <f>LOG10(M56)-$A66</f>
        <v>1.6367128656470387E-2</v>
      </c>
      <c r="N66" s="6">
        <f>LOG10(N56)-$A66</f>
        <v>4.5418925714292735E-2</v>
      </c>
      <c r="O66" s="6">
        <f t="shared" si="6"/>
        <v>2.981385238371681E-2</v>
      </c>
      <c r="P66" s="6">
        <f t="shared" si="6"/>
        <v>4.5418925714292735E-2</v>
      </c>
      <c r="Q66" s="6">
        <f t="shared" si="6"/>
        <v>4.0279286061881692E-2</v>
      </c>
      <c r="R66" s="6">
        <f t="shared" si="6"/>
        <v>4.0279286061881692E-2</v>
      </c>
      <c r="S66" s="6">
        <f t="shared" si="6"/>
        <v>1.1422546039407955E-2</v>
      </c>
      <c r="T66" s="6"/>
      <c r="U66" s="6"/>
      <c r="V66" s="6"/>
      <c r="W66" s="6"/>
      <c r="X66" s="6"/>
      <c r="Y66" s="6"/>
    </row>
    <row r="67" spans="1:25">
      <c r="A67" s="6">
        <v>1.39</v>
      </c>
      <c r="B67" s="1">
        <v>3</v>
      </c>
      <c r="C67" s="6">
        <f>LOG10(C57)-$A67</f>
        <v>0.11514997831990614</v>
      </c>
      <c r="D67" s="6">
        <f t="shared" si="5"/>
        <v>0.13113808370403635</v>
      </c>
      <c r="E67" s="6">
        <f t="shared" si="5"/>
        <v>0.14083977861652053</v>
      </c>
      <c r="F67" s="6">
        <f t="shared" si="5"/>
        <v>0.14211711624880397</v>
      </c>
      <c r="G67" s="6">
        <f t="shared" si="5"/>
        <v>0.12188336097887453</v>
      </c>
      <c r="H67" s="6">
        <f t="shared" si="5"/>
        <v>0.12719589794997432</v>
      </c>
      <c r="I67" s="6">
        <f t="shared" si="5"/>
        <v>0.13504480703684529</v>
      </c>
      <c r="J67" s="6">
        <f t="shared" si="5"/>
        <v>0.12321760006793903</v>
      </c>
      <c r="K67" s="6"/>
      <c r="L67" s="1">
        <v>3</v>
      </c>
      <c r="M67" s="6">
        <f>LOG10(M57)-$A67</f>
        <v>0.10136169383427274</v>
      </c>
      <c r="N67" s="6">
        <f>LOG10(N57)-$A67</f>
        <v>0.12054501020661212</v>
      </c>
      <c r="O67" s="6">
        <f t="shared" si="6"/>
        <v>0.10554433754644865</v>
      </c>
      <c r="P67" s="6">
        <f t="shared" si="6"/>
        <v>0.1027603890268376</v>
      </c>
      <c r="Q67" s="6">
        <f t="shared" si="6"/>
        <v>0.14147891704225524</v>
      </c>
      <c r="R67" s="6">
        <f t="shared" si="6"/>
        <v>0.11785587169583112</v>
      </c>
      <c r="S67" s="6">
        <f t="shared" si="6"/>
        <v>0.10136169383427274</v>
      </c>
      <c r="T67" s="6"/>
      <c r="U67" s="6"/>
      <c r="V67" s="6"/>
      <c r="W67" s="6"/>
      <c r="X67" s="6"/>
      <c r="Y67" s="6"/>
    </row>
    <row r="68" spans="1:25">
      <c r="A68" s="6">
        <v>1.6140000000000001</v>
      </c>
      <c r="B68" s="1">
        <v>4</v>
      </c>
      <c r="C68" s="6">
        <f>LOG10(C58)-$A68</f>
        <v>0.11027586960078883</v>
      </c>
      <c r="D68" s="6">
        <f t="shared" si="5"/>
        <v>0.11027586960078883</v>
      </c>
      <c r="E68" s="6">
        <f t="shared" si="5"/>
        <v>9.780722904119088E-2</v>
      </c>
      <c r="F68" s="6">
        <f t="shared" si="5"/>
        <v>9.780722904119088E-2</v>
      </c>
      <c r="G68" s="6">
        <f t="shared" si="5"/>
        <v>0.11839375982296851</v>
      </c>
      <c r="H68" s="6">
        <f t="shared" si="5"/>
        <v>0.11027586960078883</v>
      </c>
      <c r="I68" s="6">
        <f t="shared" si="5"/>
        <v>0.12636268949424379</v>
      </c>
      <c r="J68" s="6">
        <f t="shared" si="5"/>
        <v>9.3570176097936164E-2</v>
      </c>
      <c r="K68" s="6"/>
      <c r="L68" s="1">
        <v>4</v>
      </c>
      <c r="M68" s="6"/>
      <c r="N68" s="6">
        <f>LOG10(N58)-$A68</f>
        <v>9.780722904119088E-2</v>
      </c>
      <c r="O68" s="6">
        <f t="shared" si="6"/>
        <v>0.11839375982296851</v>
      </c>
      <c r="P68" s="6">
        <f t="shared" si="6"/>
        <v>0.11027586960078883</v>
      </c>
      <c r="Q68" s="6">
        <f t="shared" si="6"/>
        <v>0.12636268949424379</v>
      </c>
      <c r="R68" s="6">
        <f t="shared" si="6"/>
        <v>0.12636268949424379</v>
      </c>
      <c r="S68" s="6">
        <f t="shared" si="6"/>
        <v>9.780722904119088E-2</v>
      </c>
      <c r="T68" s="6"/>
      <c r="U68" s="6"/>
      <c r="V68" s="6"/>
      <c r="W68" s="6"/>
      <c r="X68" s="6"/>
      <c r="Y68" s="6"/>
    </row>
    <row r="69" spans="1:25">
      <c r="A69" s="6">
        <v>1.4890000000000001</v>
      </c>
      <c r="B69" s="1">
        <v>5</v>
      </c>
      <c r="C69" s="6">
        <f>LOG10(C59)-$A69</f>
        <v>6.7302500767287166E-2</v>
      </c>
      <c r="D69" s="6">
        <f t="shared" si="5"/>
        <v>7.3292864456474538E-2</v>
      </c>
      <c r="E69" s="6">
        <f t="shared" si="5"/>
        <v>4.8819095073274088E-2</v>
      </c>
      <c r="F69" s="6">
        <f t="shared" si="5"/>
        <v>4.8819095073274088E-2</v>
      </c>
      <c r="G69" s="6">
        <f t="shared" si="5"/>
        <v>7.9201724066994883E-2</v>
      </c>
      <c r="H69" s="6">
        <f t="shared" si="5"/>
        <v>7.9201724066994883E-2</v>
      </c>
      <c r="I69" s="6">
        <f t="shared" si="5"/>
        <v>8.0373909615045758E-2</v>
      </c>
      <c r="J69" s="6">
        <f t="shared" si="5"/>
        <v>4.2478917042255038E-2</v>
      </c>
      <c r="K69" s="6"/>
      <c r="L69" s="1">
        <v>5</v>
      </c>
      <c r="M69" s="6">
        <f>LOG10(M59)-$A69</f>
        <v>6.7302500767287166E-2</v>
      </c>
      <c r="N69" s="6">
        <f>LOG10(N59)-$A69</f>
        <v>9.0783596616810014E-2</v>
      </c>
      <c r="O69" s="6">
        <f t="shared" si="6"/>
        <v>0.102064607026499</v>
      </c>
      <c r="P69" s="6">
        <f t="shared" si="6"/>
        <v>0.102064607026499</v>
      </c>
      <c r="Q69" s="6">
        <f t="shared" si="6"/>
        <v>0.102064607026499</v>
      </c>
      <c r="R69" s="6">
        <f t="shared" si="6"/>
        <v>0.11305999132796218</v>
      </c>
      <c r="S69" s="6">
        <f t="shared" si="6"/>
        <v>8.2708831808687489E-2</v>
      </c>
      <c r="T69" s="6"/>
      <c r="U69" s="6"/>
      <c r="V69" s="6"/>
      <c r="W69" s="6"/>
      <c r="X69" s="6"/>
      <c r="Y69" s="6"/>
    </row>
    <row r="70" spans="1:25">
      <c r="A70" s="6">
        <v>1.5640000000000001</v>
      </c>
      <c r="B70" s="1">
        <v>6</v>
      </c>
      <c r="C70" s="6"/>
      <c r="D70" s="6"/>
      <c r="E70" s="6"/>
      <c r="F70" s="6"/>
      <c r="G70" s="6"/>
      <c r="H70" s="6"/>
      <c r="I70" s="6">
        <f t="shared" si="5"/>
        <v>0.12619608002851357</v>
      </c>
      <c r="J70" s="6">
        <f t="shared" si="5"/>
        <v>7.9452676486187368E-2</v>
      </c>
      <c r="K70" s="6"/>
      <c r="L70" s="1">
        <v>6</v>
      </c>
      <c r="M70" s="6"/>
      <c r="N70" s="6"/>
      <c r="O70" s="6"/>
      <c r="P70" s="6"/>
      <c r="Q70" s="6"/>
      <c r="R70" s="6">
        <f t="shared" si="6"/>
        <v>0.10717284271508309</v>
      </c>
      <c r="S70" s="6">
        <f t="shared" si="6"/>
        <v>5.92492903979005E-2</v>
      </c>
      <c r="T70" s="6"/>
      <c r="U70" s="6"/>
      <c r="V70" s="6"/>
      <c r="W70" s="6"/>
      <c r="X70" s="6"/>
      <c r="Y70" s="6"/>
    </row>
    <row r="71" spans="1:25">
      <c r="A71" s="6">
        <v>1.5509999999999999</v>
      </c>
      <c r="B71" s="1">
        <v>14</v>
      </c>
      <c r="C71" s="6">
        <f>LOG10(C61)-$A71</f>
        <v>8.7489256954637495E-2</v>
      </c>
      <c r="D71" s="6">
        <f t="shared" si="5"/>
        <v>0.10221251377534379</v>
      </c>
      <c r="E71" s="6">
        <f t="shared" si="5"/>
        <v>0.10939109840246708</v>
      </c>
      <c r="F71" s="6">
        <f t="shared" si="5"/>
        <v>0.10701139665711246</v>
      </c>
      <c r="G71" s="6">
        <f t="shared" si="5"/>
        <v>0.10221251377534379</v>
      </c>
      <c r="H71" s="6">
        <f t="shared" si="5"/>
        <v>9.2452676486187491E-2</v>
      </c>
      <c r="I71" s="6">
        <f t="shared" si="5"/>
        <v>8.7489256954637495E-2</v>
      </c>
      <c r="J71" s="6">
        <f t="shared" si="5"/>
        <v>6.7048096712092775E-2</v>
      </c>
      <c r="K71" s="6"/>
      <c r="L71" s="1">
        <v>14</v>
      </c>
      <c r="M71" s="6">
        <f>LOG10(M61)-$A71</f>
        <v>6.1783856719735519E-2</v>
      </c>
      <c r="N71" s="6">
        <f>LOG10(N61)-$A71</f>
        <v>9.2452676486187491E-2</v>
      </c>
      <c r="O71" s="6">
        <f t="shared" si="6"/>
        <v>8.2468455579586486E-2</v>
      </c>
      <c r="P71" s="6">
        <f t="shared" si="6"/>
        <v>7.2249290397900623E-2</v>
      </c>
      <c r="Q71" s="6">
        <f>LOG10(Q61)-$A71</f>
        <v>9.2452676486187491E-2</v>
      </c>
      <c r="R71" s="6">
        <f t="shared" si="6"/>
        <v>8.2468455579586486E-2</v>
      </c>
      <c r="S71" s="6">
        <f t="shared" si="6"/>
        <v>5.1059991327962351E-2</v>
      </c>
      <c r="T71" s="6"/>
      <c r="U71" s="6"/>
      <c r="V71" s="6"/>
      <c r="W71" s="6"/>
      <c r="X71" s="6"/>
      <c r="Y71" s="6"/>
    </row>
    <row r="72" spans="1:25">
      <c r="A72" s="6">
        <v>1.7669999999999999</v>
      </c>
      <c r="B72" s="1">
        <v>10</v>
      </c>
      <c r="C72" s="6">
        <f>LOG10(C62)-$A72</f>
        <v>1.1151250383643729E-2</v>
      </c>
      <c r="D72" s="6">
        <f t="shared" si="5"/>
        <v>8.9728890382882787E-2</v>
      </c>
      <c r="E72" s="6">
        <f t="shared" si="5"/>
        <v>7.3106094456757864E-2</v>
      </c>
      <c r="F72" s="6">
        <f t="shared" si="5"/>
        <v>7.2478047374198384E-2</v>
      </c>
      <c r="G72" s="6">
        <f t="shared" si="5"/>
        <v>5.7125833916549018E-2</v>
      </c>
      <c r="H72" s="6">
        <f t="shared" si="5"/>
        <v>4.0535028068853451E-2</v>
      </c>
      <c r="I72" s="6">
        <f t="shared" si="5"/>
        <v>3.2340549453581779E-2</v>
      </c>
      <c r="J72" s="6">
        <f t="shared" si="5"/>
        <v>1.8329835010767237E-2</v>
      </c>
      <c r="K72" s="6"/>
      <c r="L72" s="1">
        <v>10</v>
      </c>
      <c r="M72" s="6"/>
      <c r="N72" s="6">
        <f>LOG10(N62)-$A72</f>
        <v>3.9179973983887173E-2</v>
      </c>
      <c r="O72" s="6">
        <f t="shared" si="6"/>
        <v>5.7125833916549018E-2</v>
      </c>
      <c r="P72" s="6">
        <f t="shared" si="6"/>
        <v>6.9324115706751677E-2</v>
      </c>
      <c r="Q72" s="6">
        <f>LOG10(Q62)-$A72</f>
        <v>1.47553746524689E-2</v>
      </c>
      <c r="R72" s="6">
        <f t="shared" si="6"/>
        <v>-1.1125144327508441E-2</v>
      </c>
      <c r="S72" s="6">
        <f t="shared" si="6"/>
        <v>-2.2707016877323571E-2</v>
      </c>
      <c r="T72" s="6"/>
      <c r="U72" s="6"/>
      <c r="V72" s="6"/>
      <c r="W72" s="6"/>
      <c r="X72" s="6"/>
      <c r="Y72" s="6"/>
    </row>
    <row r="73" spans="1:25">
      <c r="A73" s="6">
        <v>1.014</v>
      </c>
      <c r="B73" s="1">
        <v>12</v>
      </c>
      <c r="C73" s="6">
        <f>LOG10(C63)-$A73</f>
        <v>9.9943352306836708E-2</v>
      </c>
      <c r="D73" s="6">
        <f t="shared" si="5"/>
        <v>7.235983067474816E-2</v>
      </c>
      <c r="E73" s="6">
        <f t="shared" si="5"/>
        <v>9.9943352306836708E-2</v>
      </c>
      <c r="F73" s="6">
        <f t="shared" si="5"/>
        <v>0.13521911265537989</v>
      </c>
      <c r="G73" s="6">
        <f t="shared" si="5"/>
        <v>8.9803720955956789E-2</v>
      </c>
      <c r="H73" s="6">
        <f t="shared" si="5"/>
        <v>0.12587908640123646</v>
      </c>
      <c r="I73" s="6">
        <f t="shared" si="5"/>
        <v>0.1163337684950061</v>
      </c>
      <c r="J73" s="6">
        <f t="shared" si="5"/>
        <v>2.7392685158225127E-2</v>
      </c>
      <c r="K73" s="6"/>
      <c r="L73" s="1">
        <v>12</v>
      </c>
      <c r="M73" s="6"/>
      <c r="N73" s="6">
        <f>LOG10(N63)-$A73</f>
        <v>6.5181246047624875E-2</v>
      </c>
      <c r="O73" s="6">
        <f t="shared" si="6"/>
        <v>0.14436249209524976</v>
      </c>
      <c r="P73" s="6">
        <f t="shared" si="6"/>
        <v>0.14736800223497482</v>
      </c>
      <c r="Q73" s="6">
        <f>LOG10(Q63)-$A73</f>
        <v>9.9943352306836708E-2</v>
      </c>
      <c r="R73" s="6">
        <f t="shared" si="6"/>
        <v>0.19011998265592478</v>
      </c>
      <c r="S73" s="6">
        <f t="shared" si="6"/>
        <v>0.14736800223497482</v>
      </c>
      <c r="T73" s="6"/>
      <c r="U73" s="6"/>
      <c r="V73" s="6"/>
      <c r="W73" s="6"/>
      <c r="X73" s="6"/>
      <c r="Y73" s="6"/>
    </row>
    <row r="74" spans="1:25">
      <c r="A74" s="3"/>
      <c r="B74" s="2"/>
      <c r="D74" s="5"/>
      <c r="G74" s="15"/>
      <c r="H74" s="15"/>
      <c r="L74" s="6"/>
      <c r="M74" s="2"/>
      <c r="N74" s="6"/>
      <c r="O74" s="6"/>
      <c r="R74" s="6"/>
      <c r="S74" s="6"/>
      <c r="T74" s="6"/>
      <c r="U74" s="6"/>
      <c r="V74" s="6"/>
    </row>
    <row r="75" spans="1:25">
      <c r="B75" s="2"/>
      <c r="D75" s="5"/>
      <c r="G75" s="15"/>
      <c r="H75" s="15"/>
      <c r="L75" s="6"/>
      <c r="M75" s="2"/>
      <c r="N75" s="6"/>
      <c r="O75" s="6"/>
      <c r="R75" s="6"/>
      <c r="S75" s="6"/>
      <c r="T75" s="6"/>
      <c r="U75" s="6"/>
      <c r="V75" s="6"/>
    </row>
    <row r="76" spans="1:25">
      <c r="B76" s="2"/>
      <c r="D76" s="5"/>
      <c r="G76" s="15"/>
      <c r="H76" s="15"/>
      <c r="L76" s="6"/>
      <c r="M76" s="2"/>
      <c r="N76" s="6"/>
      <c r="O76" s="6"/>
      <c r="R76" s="6"/>
      <c r="S76" s="6"/>
      <c r="T76" s="6"/>
      <c r="U76" s="6"/>
      <c r="V76" s="6"/>
    </row>
    <row r="77" spans="1:25">
      <c r="B77" s="2"/>
      <c r="D77" s="5"/>
      <c r="G77" s="15"/>
      <c r="H77" s="15"/>
      <c r="L77" s="6"/>
      <c r="M77" s="2"/>
      <c r="N77" s="6"/>
      <c r="O77" s="6"/>
      <c r="R77" s="6"/>
      <c r="S77" s="6"/>
      <c r="T77" s="6"/>
      <c r="U77" s="6"/>
      <c r="V77" s="6"/>
    </row>
    <row r="78" spans="1:25">
      <c r="B78" s="2"/>
      <c r="D78" s="5"/>
      <c r="G78" s="15"/>
      <c r="H78" s="15"/>
      <c r="L78" s="6"/>
      <c r="M78" s="2"/>
      <c r="N78" s="6"/>
      <c r="O78" s="6"/>
      <c r="R78" s="6"/>
      <c r="S78" s="6"/>
      <c r="T78" s="6"/>
      <c r="U78" s="6"/>
      <c r="V78" s="6"/>
    </row>
    <row r="79" spans="1:25">
      <c r="B79" s="2"/>
      <c r="D79" s="5"/>
      <c r="G79" s="15"/>
      <c r="H79" s="15"/>
      <c r="L79" s="6"/>
      <c r="M79" s="2"/>
      <c r="N79" s="6"/>
      <c r="O79" s="6"/>
      <c r="R79" s="6"/>
      <c r="S79" s="6"/>
      <c r="T79" s="6"/>
      <c r="U79" s="6"/>
      <c r="V79" s="6"/>
    </row>
    <row r="80" spans="1:25">
      <c r="B80" s="2"/>
      <c r="D80" s="5"/>
      <c r="G80" s="15"/>
      <c r="H80" s="15"/>
      <c r="L80" s="6"/>
      <c r="M80" s="2"/>
      <c r="N80" s="6"/>
      <c r="O80" s="6"/>
      <c r="R80" s="6"/>
      <c r="S80" s="6"/>
      <c r="T80" s="6"/>
      <c r="U80" s="6"/>
      <c r="V80" s="6"/>
    </row>
    <row r="81" spans="1:23">
      <c r="D81" s="5"/>
      <c r="G81" s="15"/>
      <c r="H81" s="15"/>
      <c r="L81" s="6"/>
      <c r="N81" s="6"/>
      <c r="O81" s="6"/>
      <c r="R81" s="6"/>
      <c r="S81" s="6"/>
      <c r="T81" s="6"/>
      <c r="U81" s="6"/>
      <c r="V81" s="6"/>
    </row>
    <row r="82" spans="1:23">
      <c r="D82" s="5"/>
      <c r="G82" s="15"/>
      <c r="H82" s="15"/>
      <c r="L82" s="6"/>
      <c r="N82" s="6"/>
      <c r="O82" s="6"/>
      <c r="R82" s="6"/>
      <c r="S82" s="6"/>
      <c r="T82" s="6"/>
      <c r="U82" s="6"/>
      <c r="V82" s="6"/>
    </row>
    <row r="83" spans="1:23">
      <c r="E83" s="5"/>
      <c r="F83" s="5"/>
      <c r="I83" s="15"/>
      <c r="J83" s="15"/>
      <c r="K83" s="15"/>
      <c r="L83" s="15"/>
      <c r="P83" s="6"/>
      <c r="Q83" s="6"/>
      <c r="R83" s="6"/>
      <c r="T83" s="6"/>
      <c r="U83" s="6"/>
      <c r="V83" s="6"/>
      <c r="W83" s="6"/>
    </row>
    <row r="84" spans="1:2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"/>
      <c r="V84" s="6"/>
      <c r="W84" s="6"/>
    </row>
    <row r="94" spans="1:23">
      <c r="C94" s="7"/>
      <c r="D94" s="7"/>
      <c r="E94" s="7"/>
      <c r="F94" s="7"/>
      <c r="G94" s="7"/>
      <c r="H94" s="7"/>
      <c r="I94" s="7"/>
      <c r="J94" s="7"/>
      <c r="K94" s="7"/>
      <c r="L94" s="7"/>
      <c r="N94" s="7"/>
      <c r="O94" s="7"/>
      <c r="P94" s="7"/>
      <c r="Q94" s="7"/>
      <c r="R94" s="7"/>
      <c r="S94" s="7"/>
    </row>
    <row r="95" spans="1:23">
      <c r="A95" s="6"/>
      <c r="C95" s="6"/>
      <c r="D95" s="6"/>
      <c r="E95" s="6"/>
      <c r="F95" s="6"/>
      <c r="G95" s="6"/>
      <c r="H95" s="6"/>
      <c r="I95" s="6"/>
      <c r="J95" s="6"/>
      <c r="K95" s="6"/>
      <c r="L95" s="6"/>
      <c r="N95" s="6"/>
      <c r="O95" s="6"/>
      <c r="P95" s="6"/>
      <c r="Q95" s="6"/>
      <c r="R95" s="6"/>
      <c r="S95" s="6"/>
      <c r="T95" s="6"/>
    </row>
    <row r="96" spans="1:23">
      <c r="A96" s="6"/>
      <c r="C96" s="6"/>
      <c r="D96" s="6"/>
      <c r="E96" s="6"/>
      <c r="F96" s="6"/>
      <c r="G96" s="6"/>
      <c r="H96" s="6"/>
      <c r="I96" s="6"/>
      <c r="J96" s="6"/>
      <c r="K96" s="6"/>
      <c r="L96" s="6"/>
      <c r="N96" s="6"/>
      <c r="O96" s="6"/>
      <c r="P96" s="6"/>
      <c r="Q96" s="6"/>
      <c r="R96" s="6"/>
      <c r="S96" s="6"/>
      <c r="T96" s="6"/>
    </row>
    <row r="97" spans="1:25">
      <c r="A97" s="6"/>
      <c r="C97" s="6"/>
      <c r="D97" s="6"/>
      <c r="E97" s="6"/>
      <c r="F97" s="6"/>
      <c r="G97" s="6"/>
      <c r="H97" s="6"/>
      <c r="I97" s="6"/>
      <c r="J97" s="6"/>
      <c r="K97" s="6"/>
      <c r="L97" s="6"/>
      <c r="N97" s="6"/>
      <c r="O97" s="6"/>
      <c r="P97" s="6"/>
      <c r="Q97" s="6"/>
      <c r="R97" s="6"/>
      <c r="S97" s="6"/>
      <c r="T97" s="6"/>
    </row>
    <row r="98" spans="1:25">
      <c r="A98" s="6"/>
      <c r="C98" s="6"/>
      <c r="D98" s="6"/>
      <c r="E98" s="6"/>
      <c r="F98" s="6"/>
      <c r="G98" s="6"/>
      <c r="H98" s="6"/>
      <c r="I98" s="6"/>
      <c r="J98" s="6"/>
      <c r="K98" s="6"/>
      <c r="L98" s="6"/>
      <c r="N98" s="6"/>
      <c r="O98" s="6"/>
      <c r="P98" s="6"/>
      <c r="Q98" s="6"/>
      <c r="R98" s="6"/>
      <c r="S98" s="6"/>
      <c r="T98" s="6"/>
    </row>
    <row r="99" spans="1:25">
      <c r="A99" s="6"/>
      <c r="C99" s="6"/>
      <c r="D99" s="6"/>
      <c r="E99" s="6"/>
      <c r="F99" s="6"/>
      <c r="G99" s="6"/>
      <c r="H99" s="6"/>
      <c r="I99" s="6"/>
      <c r="J99" s="6"/>
      <c r="K99" s="6"/>
      <c r="L99" s="6"/>
      <c r="N99" s="6"/>
      <c r="O99" s="6"/>
      <c r="P99" s="6"/>
      <c r="Q99" s="6"/>
      <c r="R99" s="6"/>
      <c r="S99" s="6"/>
      <c r="T99" s="6"/>
    </row>
    <row r="100" spans="1:25">
      <c r="A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N100" s="6"/>
      <c r="O100" s="6"/>
      <c r="P100" s="6"/>
      <c r="Q100" s="6"/>
      <c r="R100" s="6"/>
      <c r="S100" s="6"/>
      <c r="T100" s="6"/>
    </row>
    <row r="101" spans="1:25">
      <c r="A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N101" s="6"/>
      <c r="O101" s="6"/>
      <c r="P101" s="6"/>
      <c r="Q101" s="6"/>
      <c r="R101" s="6"/>
      <c r="S101" s="6"/>
      <c r="T101" s="6"/>
    </row>
    <row r="102" spans="1:25">
      <c r="H102" s="1" t="s">
        <v>33</v>
      </c>
      <c r="I102" s="1" t="s">
        <v>33</v>
      </c>
      <c r="J102" s="1" t="s">
        <v>33</v>
      </c>
      <c r="K102" s="1" t="s">
        <v>33</v>
      </c>
      <c r="V102" s="1" t="s">
        <v>33</v>
      </c>
      <c r="W102" s="1" t="s">
        <v>33</v>
      </c>
      <c r="X102" s="1" t="s">
        <v>33</v>
      </c>
      <c r="Y102" s="1" t="s">
        <v>33</v>
      </c>
    </row>
    <row r="103" spans="1:25" s="3" customFormat="1">
      <c r="A103" s="3" t="s">
        <v>72</v>
      </c>
      <c r="C103" s="3">
        <v>43493</v>
      </c>
      <c r="D103" s="3">
        <v>47490</v>
      </c>
      <c r="E103" s="3">
        <v>47570</v>
      </c>
      <c r="F103" s="3">
        <v>47521</v>
      </c>
      <c r="G103" s="3">
        <v>57827</v>
      </c>
      <c r="H103" s="2" t="s">
        <v>34</v>
      </c>
      <c r="I103" s="3" t="s">
        <v>35</v>
      </c>
      <c r="J103" s="3" t="s">
        <v>36</v>
      </c>
      <c r="K103" s="3" t="s">
        <v>37</v>
      </c>
      <c r="M103" s="3" t="s">
        <v>73</v>
      </c>
      <c r="O103" s="3" t="s">
        <v>38</v>
      </c>
      <c r="P103" s="3" t="s">
        <v>39</v>
      </c>
      <c r="Q103" s="3" t="s">
        <v>40</v>
      </c>
      <c r="R103" s="3" t="s">
        <v>41</v>
      </c>
      <c r="S103" s="3" t="s">
        <v>42</v>
      </c>
      <c r="T103" s="3" t="s">
        <v>43</v>
      </c>
      <c r="U103" s="3" t="s">
        <v>44</v>
      </c>
      <c r="V103" s="3" t="s">
        <v>45</v>
      </c>
      <c r="W103" s="3" t="s">
        <v>46</v>
      </c>
      <c r="X103" s="3" t="s">
        <v>47</v>
      </c>
      <c r="Y103" s="3" t="s">
        <v>48</v>
      </c>
    </row>
    <row r="104" spans="1:25">
      <c r="C104" s="1" t="s">
        <v>49</v>
      </c>
      <c r="D104" s="3" t="s">
        <v>50</v>
      </c>
      <c r="E104" s="3" t="s">
        <v>51</v>
      </c>
      <c r="F104" s="3" t="s">
        <v>52</v>
      </c>
      <c r="G104" s="3" t="s">
        <v>53</v>
      </c>
      <c r="H104" s="16" t="s">
        <v>54</v>
      </c>
      <c r="I104" s="1" t="s">
        <v>55</v>
      </c>
      <c r="J104" s="1" t="s">
        <v>56</v>
      </c>
      <c r="K104" s="1" t="s">
        <v>58</v>
      </c>
      <c r="M104" s="3"/>
      <c r="N104" s="3"/>
      <c r="O104" s="3">
        <v>26431</v>
      </c>
      <c r="P104" s="3">
        <v>35451</v>
      </c>
      <c r="Q104" s="3">
        <v>43648</v>
      </c>
      <c r="R104" s="3">
        <v>43847</v>
      </c>
      <c r="S104" s="3">
        <v>43910</v>
      </c>
      <c r="T104" s="3">
        <v>43984</v>
      </c>
      <c r="U104" s="1" t="s">
        <v>59</v>
      </c>
      <c r="V104" s="1" t="s">
        <v>60</v>
      </c>
      <c r="W104" s="1" t="s">
        <v>55</v>
      </c>
      <c r="X104" s="1" t="s">
        <v>57</v>
      </c>
      <c r="Y104" s="1" t="s">
        <v>58</v>
      </c>
    </row>
    <row r="105" spans="1:25">
      <c r="B105" s="1">
        <v>1</v>
      </c>
      <c r="C105" s="1">
        <v>45.5</v>
      </c>
      <c r="D105" s="1">
        <v>46</v>
      </c>
      <c r="E105" s="1">
        <v>44</v>
      </c>
      <c r="F105" s="1">
        <v>45</v>
      </c>
      <c r="G105" s="1">
        <v>45</v>
      </c>
      <c r="H105" s="8">
        <v>44</v>
      </c>
      <c r="I105" s="8">
        <v>44</v>
      </c>
      <c r="J105" s="8">
        <v>44</v>
      </c>
      <c r="K105" s="8">
        <v>44.5</v>
      </c>
      <c r="L105" s="8"/>
      <c r="N105" s="1">
        <v>1</v>
      </c>
      <c r="O105" s="1">
        <v>47.5</v>
      </c>
      <c r="P105" s="1">
        <v>46.5</v>
      </c>
      <c r="Q105" s="1">
        <v>47.5</v>
      </c>
      <c r="R105" s="1">
        <v>47.5</v>
      </c>
      <c r="S105" s="1">
        <v>47.5</v>
      </c>
      <c r="T105" s="1">
        <v>47</v>
      </c>
      <c r="U105" s="1">
        <v>48</v>
      </c>
      <c r="V105" s="1">
        <v>47</v>
      </c>
      <c r="W105" s="1">
        <v>46</v>
      </c>
      <c r="X105" s="1">
        <v>47</v>
      </c>
      <c r="Y105" s="1">
        <v>47</v>
      </c>
    </row>
    <row r="106" spans="1:25">
      <c r="B106" s="1">
        <v>3</v>
      </c>
      <c r="C106" s="1">
        <v>43.5</v>
      </c>
      <c r="D106" s="1">
        <v>43.6</v>
      </c>
      <c r="E106" s="1">
        <v>44.1</v>
      </c>
      <c r="F106" s="1">
        <v>44.6</v>
      </c>
      <c r="G106" s="1">
        <v>43.2</v>
      </c>
      <c r="H106" s="8">
        <v>42</v>
      </c>
      <c r="I106" s="8">
        <v>42.1</v>
      </c>
      <c r="J106" s="8">
        <v>42</v>
      </c>
      <c r="K106" s="8">
        <v>43.1</v>
      </c>
      <c r="L106" s="8"/>
      <c r="N106" s="1">
        <v>3</v>
      </c>
      <c r="O106" s="1">
        <v>40</v>
      </c>
      <c r="P106" s="1">
        <v>41.5</v>
      </c>
      <c r="Q106" s="1">
        <v>41.5</v>
      </c>
      <c r="R106" s="1">
        <v>40</v>
      </c>
      <c r="S106" s="1">
        <v>40</v>
      </c>
      <c r="T106" s="1">
        <v>41.5</v>
      </c>
      <c r="U106" s="1">
        <v>37.950000000000003</v>
      </c>
      <c r="V106" s="1">
        <v>41.1</v>
      </c>
      <c r="W106" s="1">
        <v>40.700000000000003</v>
      </c>
      <c r="X106" s="1">
        <v>41.1</v>
      </c>
      <c r="Y106" s="1">
        <v>41</v>
      </c>
    </row>
    <row r="107" spans="1:25">
      <c r="B107" s="1">
        <v>4</v>
      </c>
      <c r="C107" s="1">
        <v>50.5</v>
      </c>
      <c r="D107" s="1">
        <v>50</v>
      </c>
      <c r="E107" s="1">
        <v>51</v>
      </c>
      <c r="F107" s="1">
        <v>49</v>
      </c>
      <c r="G107" s="1">
        <v>47</v>
      </c>
      <c r="H107" s="8">
        <v>47</v>
      </c>
      <c r="I107" s="8">
        <v>50.3</v>
      </c>
      <c r="J107" s="8">
        <v>48</v>
      </c>
      <c r="K107" s="8">
        <v>50.1</v>
      </c>
      <c r="L107" s="8"/>
      <c r="N107" s="1">
        <v>4</v>
      </c>
      <c r="O107" s="1">
        <v>48.5</v>
      </c>
      <c r="P107" s="1">
        <v>50</v>
      </c>
      <c r="Q107" s="1">
        <v>49</v>
      </c>
      <c r="R107" s="1">
        <v>49.5</v>
      </c>
      <c r="S107" s="1">
        <v>49</v>
      </c>
      <c r="T107" s="1">
        <v>49.5</v>
      </c>
      <c r="U107" s="1">
        <v>46.5</v>
      </c>
      <c r="V107" s="1">
        <v>50.1</v>
      </c>
      <c r="W107" s="1">
        <v>50.3</v>
      </c>
      <c r="X107" s="1">
        <v>50.1</v>
      </c>
      <c r="Y107" s="1">
        <v>49.5</v>
      </c>
    </row>
    <row r="108" spans="1:25">
      <c r="B108" s="1">
        <v>5</v>
      </c>
      <c r="C108" s="1">
        <v>30</v>
      </c>
      <c r="D108" s="1">
        <v>30</v>
      </c>
      <c r="E108" s="1">
        <v>30</v>
      </c>
      <c r="F108" s="1">
        <v>30</v>
      </c>
      <c r="G108" s="1">
        <v>31</v>
      </c>
      <c r="H108" s="8">
        <v>28.5</v>
      </c>
      <c r="I108" s="8">
        <v>29</v>
      </c>
      <c r="J108" s="8">
        <v>29.5</v>
      </c>
      <c r="K108" s="8">
        <v>30.1</v>
      </c>
      <c r="L108" s="8"/>
      <c r="N108" s="1">
        <v>5</v>
      </c>
      <c r="O108" s="1">
        <v>29.5</v>
      </c>
      <c r="P108" s="1">
        <v>28.5</v>
      </c>
      <c r="Q108" s="1">
        <v>30</v>
      </c>
      <c r="R108" s="1">
        <v>30</v>
      </c>
      <c r="S108" s="1">
        <v>32</v>
      </c>
      <c r="T108" s="1">
        <v>30</v>
      </c>
      <c r="U108" s="1">
        <v>30</v>
      </c>
      <c r="V108" s="1">
        <v>31.5</v>
      </c>
      <c r="W108" s="1">
        <v>30</v>
      </c>
      <c r="X108" s="1">
        <v>31.5</v>
      </c>
      <c r="Y108" s="1">
        <v>31</v>
      </c>
    </row>
    <row r="109" spans="1:25">
      <c r="B109" s="1">
        <v>6</v>
      </c>
      <c r="C109" s="1">
        <v>48.5</v>
      </c>
      <c r="D109" s="1">
        <v>48</v>
      </c>
      <c r="E109" s="1">
        <v>49</v>
      </c>
      <c r="F109" s="1">
        <v>49</v>
      </c>
      <c r="G109" s="1">
        <v>47</v>
      </c>
      <c r="H109" s="8">
        <v>47.8</v>
      </c>
      <c r="I109" s="8">
        <v>50.8</v>
      </c>
      <c r="J109" s="8">
        <v>48</v>
      </c>
      <c r="K109" s="8">
        <v>49</v>
      </c>
      <c r="L109" s="8"/>
      <c r="N109" s="1">
        <v>6</v>
      </c>
      <c r="O109" s="1">
        <v>45</v>
      </c>
      <c r="P109" s="1">
        <v>46</v>
      </c>
      <c r="Q109" s="1">
        <v>45</v>
      </c>
      <c r="R109" s="1">
        <v>44.5</v>
      </c>
      <c r="S109" s="1">
        <v>44</v>
      </c>
      <c r="T109" s="1">
        <v>46.5</v>
      </c>
      <c r="U109" s="1">
        <v>46</v>
      </c>
      <c r="V109" s="1">
        <v>44</v>
      </c>
      <c r="W109" s="1">
        <v>47.8</v>
      </c>
      <c r="X109" s="1">
        <v>44</v>
      </c>
      <c r="Y109" s="1">
        <v>46.1</v>
      </c>
    </row>
    <row r="110" spans="1:25">
      <c r="A110" s="1" t="s">
        <v>61</v>
      </c>
      <c r="C110" s="7">
        <f>C103</f>
        <v>43493</v>
      </c>
      <c r="D110" s="7">
        <f>D103</f>
        <v>47490</v>
      </c>
      <c r="E110" s="7">
        <f>E103</f>
        <v>47570</v>
      </c>
      <c r="F110" s="7">
        <f>F103</f>
        <v>47521</v>
      </c>
      <c r="G110" s="7">
        <f>G103</f>
        <v>57827</v>
      </c>
      <c r="H110" s="7" t="str">
        <f>H104</f>
        <v>P 63</v>
      </c>
      <c r="I110" s="7" t="str">
        <f>I104</f>
        <v>P 67</v>
      </c>
      <c r="J110" s="7" t="str">
        <f>J104</f>
        <v>P 68</v>
      </c>
      <c r="K110" s="7" t="str">
        <f>K104</f>
        <v>P 72</v>
      </c>
      <c r="L110" s="7"/>
      <c r="M110" s="1" t="s">
        <v>61</v>
      </c>
      <c r="O110" s="7">
        <f>O104</f>
        <v>26431</v>
      </c>
      <c r="P110" s="7">
        <f>P104</f>
        <v>35451</v>
      </c>
      <c r="Q110" s="7">
        <f>Q104</f>
        <v>43648</v>
      </c>
      <c r="R110" s="7">
        <f t="shared" ref="R110:Y110" si="7">R104</f>
        <v>43847</v>
      </c>
      <c r="S110" s="7">
        <f>S104</f>
        <v>43910</v>
      </c>
      <c r="T110" s="7">
        <f t="shared" si="7"/>
        <v>43984</v>
      </c>
      <c r="U110" s="7" t="str">
        <f t="shared" si="7"/>
        <v>50820-X</v>
      </c>
      <c r="V110" s="7" t="str">
        <f t="shared" si="7"/>
        <v>P 66</v>
      </c>
      <c r="W110" s="7" t="str">
        <f t="shared" si="7"/>
        <v>P 67</v>
      </c>
      <c r="X110" s="7" t="str">
        <f t="shared" si="7"/>
        <v>P 69</v>
      </c>
      <c r="Y110" s="7" t="str">
        <f t="shared" si="7"/>
        <v>P 72</v>
      </c>
    </row>
    <row r="111" spans="1:25">
      <c r="A111" s="6">
        <v>1.6</v>
      </c>
      <c r="B111" s="1">
        <v>1</v>
      </c>
      <c r="C111" s="6">
        <f t="shared" ref="C111:K115" si="8">LOG10(C105)-$A111</f>
        <v>5.8011396657112302E-2</v>
      </c>
      <c r="D111" s="6">
        <f t="shared" si="8"/>
        <v>6.2757831681574006E-2</v>
      </c>
      <c r="E111" s="6">
        <f t="shared" si="8"/>
        <v>4.3452676486187336E-2</v>
      </c>
      <c r="F111" s="6">
        <f t="shared" si="8"/>
        <v>5.3212513775343639E-2</v>
      </c>
      <c r="G111" s="6">
        <f t="shared" si="8"/>
        <v>5.3212513775343639E-2</v>
      </c>
      <c r="H111" s="6">
        <f t="shared" si="8"/>
        <v>4.3452676486187336E-2</v>
      </c>
      <c r="I111" s="6">
        <f t="shared" si="8"/>
        <v>4.3452676486187336E-2</v>
      </c>
      <c r="J111" s="6">
        <f t="shared" si="8"/>
        <v>4.3452676486187336E-2</v>
      </c>
      <c r="K111" s="6">
        <f t="shared" si="8"/>
        <v>4.8360010980931456E-2</v>
      </c>
      <c r="L111" s="6"/>
      <c r="M111" s="6">
        <v>1.6</v>
      </c>
      <c r="N111" s="1">
        <v>1</v>
      </c>
      <c r="O111" s="6">
        <f t="shared" ref="O111:Y115" si="9">LOG10(O105)-$A111</f>
        <v>7.6693609624866488E-2</v>
      </c>
      <c r="P111" s="6">
        <f t="shared" si="9"/>
        <v>6.7452952889953899E-2</v>
      </c>
      <c r="Q111" s="6">
        <f t="shared" si="9"/>
        <v>7.6693609624866488E-2</v>
      </c>
      <c r="R111" s="6">
        <f t="shared" si="9"/>
        <v>7.6693609624866488E-2</v>
      </c>
      <c r="S111" s="6">
        <f t="shared" si="9"/>
        <v>7.6693609624866488E-2</v>
      </c>
      <c r="T111" s="6">
        <f t="shared" si="9"/>
        <v>7.2097857935717435E-2</v>
      </c>
      <c r="U111" s="6">
        <f t="shared" si="9"/>
        <v>8.1241237375587083E-2</v>
      </c>
      <c r="V111" s="6">
        <f t="shared" si="9"/>
        <v>7.2097857935717435E-2</v>
      </c>
      <c r="W111" s="6">
        <f t="shared" si="9"/>
        <v>6.2757831681574006E-2</v>
      </c>
      <c r="X111" s="6">
        <f t="shared" si="9"/>
        <v>7.2097857935717435E-2</v>
      </c>
      <c r="Y111" s="6">
        <f t="shared" si="9"/>
        <v>7.2097857935717435E-2</v>
      </c>
    </row>
    <row r="112" spans="1:25">
      <c r="A112" s="6">
        <v>1.548</v>
      </c>
      <c r="B112" s="1">
        <v>3</v>
      </c>
      <c r="C112" s="6">
        <f t="shared" si="8"/>
        <v>9.0489256954637387E-2</v>
      </c>
      <c r="D112" s="6">
        <f t="shared" si="8"/>
        <v>9.1486489268586046E-2</v>
      </c>
      <c r="E112" s="6">
        <f t="shared" si="8"/>
        <v>9.6438589467838565E-2</v>
      </c>
      <c r="F112" s="6">
        <f t="shared" si="8"/>
        <v>0.10133485871214187</v>
      </c>
      <c r="G112" s="6">
        <f t="shared" si="8"/>
        <v>8.7483746814912111E-2</v>
      </c>
      <c r="H112" s="6">
        <f t="shared" si="8"/>
        <v>7.5249290397900515E-2</v>
      </c>
      <c r="I112" s="6">
        <f t="shared" si="8"/>
        <v>7.6282095835668251E-2</v>
      </c>
      <c r="J112" s="6">
        <f t="shared" si="8"/>
        <v>7.5249290397900515E-2</v>
      </c>
      <c r="K112" s="6">
        <f t="shared" si="8"/>
        <v>8.6477270160731479E-2</v>
      </c>
      <c r="L112" s="6"/>
      <c r="M112" s="6">
        <v>1.548</v>
      </c>
      <c r="N112" s="1">
        <v>3</v>
      </c>
      <c r="O112" s="6">
        <f t="shared" si="9"/>
        <v>5.4059991327962242E-2</v>
      </c>
      <c r="P112" s="6">
        <f t="shared" si="9"/>
        <v>7.0048096712092667E-2</v>
      </c>
      <c r="Q112" s="6">
        <f t="shared" si="9"/>
        <v>7.0048096712092667E-2</v>
      </c>
      <c r="R112" s="6">
        <f t="shared" si="9"/>
        <v>5.4059991327962242E-2</v>
      </c>
      <c r="S112" s="6">
        <f t="shared" si="9"/>
        <v>5.4059991327962242E-2</v>
      </c>
      <c r="T112" s="6">
        <f t="shared" si="9"/>
        <v>7.0048096712092667E-2</v>
      </c>
      <c r="U112" s="6">
        <f t="shared" si="9"/>
        <v>3.1211780231499064E-2</v>
      </c>
      <c r="V112" s="6">
        <f t="shared" si="9"/>
        <v>6.584182187606924E-2</v>
      </c>
      <c r="W112" s="6">
        <f t="shared" si="9"/>
        <v>6.1594409225220081E-2</v>
      </c>
      <c r="X112" s="6">
        <f t="shared" si="9"/>
        <v>6.584182187606924E-2</v>
      </c>
      <c r="Y112" s="6">
        <f t="shared" si="9"/>
        <v>6.4783856719735411E-2</v>
      </c>
    </row>
    <row r="113" spans="1:25">
      <c r="A113" s="6">
        <v>1.607</v>
      </c>
      <c r="B113" s="1">
        <v>4</v>
      </c>
      <c r="C113" s="6">
        <f t="shared" si="8"/>
        <v>9.6291378118661397E-2</v>
      </c>
      <c r="D113" s="6">
        <f t="shared" si="8"/>
        <v>9.1970004336018762E-2</v>
      </c>
      <c r="E113" s="6">
        <f t="shared" si="8"/>
        <v>0.10057017609793628</v>
      </c>
      <c r="F113" s="6">
        <f t="shared" si="8"/>
        <v>8.3196080028513641E-2</v>
      </c>
      <c r="G113" s="6">
        <f t="shared" si="8"/>
        <v>6.509785793571754E-2</v>
      </c>
      <c r="H113" s="6">
        <f t="shared" si="8"/>
        <v>6.509785793571754E-2</v>
      </c>
      <c r="I113" s="6">
        <f t="shared" si="8"/>
        <v>9.4567985055927339E-2</v>
      </c>
      <c r="J113" s="6">
        <f t="shared" si="8"/>
        <v>7.4241237375587188E-2</v>
      </c>
      <c r="K113" s="6">
        <f t="shared" si="8"/>
        <v>9.2837725867245702E-2</v>
      </c>
      <c r="L113" s="6"/>
      <c r="M113" s="6">
        <v>1.607</v>
      </c>
      <c r="N113" s="1">
        <v>4</v>
      </c>
      <c r="O113" s="6">
        <f t="shared" si="9"/>
        <v>7.8741738602263744E-2</v>
      </c>
      <c r="P113" s="6">
        <f t="shared" si="9"/>
        <v>9.1970004336018762E-2</v>
      </c>
      <c r="Q113" s="6">
        <f t="shared" si="9"/>
        <v>8.3196080028513641E-2</v>
      </c>
      <c r="R113" s="6">
        <f t="shared" si="9"/>
        <v>8.7605198933568662E-2</v>
      </c>
      <c r="S113" s="6">
        <f t="shared" si="9"/>
        <v>8.3196080028513641E-2</v>
      </c>
      <c r="T113" s="6">
        <f t="shared" si="9"/>
        <v>8.7605198933568662E-2</v>
      </c>
      <c r="U113" s="6">
        <f t="shared" si="9"/>
        <v>6.0452952889954004E-2</v>
      </c>
      <c r="V113" s="6">
        <f t="shared" si="9"/>
        <v>9.2837725867245702E-2</v>
      </c>
      <c r="W113" s="6">
        <f t="shared" si="9"/>
        <v>9.4567985055927339E-2</v>
      </c>
      <c r="X113" s="6">
        <f t="shared" si="9"/>
        <v>9.2837725867245702E-2</v>
      </c>
      <c r="Y113" s="6">
        <f t="shared" si="9"/>
        <v>8.7605198933568662E-2</v>
      </c>
    </row>
    <row r="114" spans="1:25">
      <c r="A114" s="6">
        <v>1.425</v>
      </c>
      <c r="B114" s="1">
        <v>5</v>
      </c>
      <c r="C114" s="6">
        <f t="shared" si="8"/>
        <v>5.2121254719662335E-2</v>
      </c>
      <c r="D114" s="6">
        <f t="shared" si="8"/>
        <v>5.2121254719662335E-2</v>
      </c>
      <c r="E114" s="6">
        <f t="shared" si="8"/>
        <v>5.2121254719662335E-2</v>
      </c>
      <c r="F114" s="6">
        <f t="shared" si="8"/>
        <v>5.2121254719662335E-2</v>
      </c>
      <c r="G114" s="6">
        <f t="shared" si="8"/>
        <v>6.6361693834272595E-2</v>
      </c>
      <c r="H114" s="6">
        <f t="shared" si="8"/>
        <v>2.9844860008510166E-2</v>
      </c>
      <c r="I114" s="6">
        <f t="shared" si="8"/>
        <v>3.7397997898956037E-2</v>
      </c>
      <c r="J114" s="6">
        <f t="shared" si="8"/>
        <v>4.4822015978162932E-2</v>
      </c>
      <c r="K114" s="6">
        <f t="shared" si="8"/>
        <v>5.35664955938433E-2</v>
      </c>
      <c r="L114" s="6"/>
      <c r="M114" s="6">
        <v>1.425</v>
      </c>
      <c r="N114" s="1">
        <v>5</v>
      </c>
      <c r="O114" s="6">
        <f t="shared" si="9"/>
        <v>4.4822015978162932E-2</v>
      </c>
      <c r="P114" s="6">
        <f t="shared" si="9"/>
        <v>2.9844860008510166E-2</v>
      </c>
      <c r="Q114" s="6">
        <f t="shared" si="9"/>
        <v>5.2121254719662335E-2</v>
      </c>
      <c r="R114" s="6">
        <f t="shared" si="9"/>
        <v>5.2121254719662335E-2</v>
      </c>
      <c r="S114" s="6">
        <f t="shared" si="9"/>
        <v>8.0149978319906001E-2</v>
      </c>
      <c r="T114" s="6">
        <f t="shared" si="9"/>
        <v>5.2121254719662335E-2</v>
      </c>
      <c r="U114" s="6">
        <f t="shared" si="9"/>
        <v>5.2121254719662335E-2</v>
      </c>
      <c r="V114" s="6">
        <f t="shared" si="9"/>
        <v>7.3310553789600386E-2</v>
      </c>
      <c r="W114" s="6">
        <f t="shared" si="9"/>
        <v>5.2121254719662335E-2</v>
      </c>
      <c r="X114" s="6">
        <f t="shared" si="9"/>
        <v>7.3310553789600386E-2</v>
      </c>
      <c r="Y114" s="6">
        <f t="shared" si="9"/>
        <v>6.6361693834272595E-2</v>
      </c>
    </row>
    <row r="115" spans="1:25">
      <c r="A115" s="6">
        <v>1.5820000000000001</v>
      </c>
      <c r="B115" s="1">
        <v>6</v>
      </c>
      <c r="C115" s="6">
        <f t="shared" si="8"/>
        <v>0.10374173860226366</v>
      </c>
      <c r="D115" s="6">
        <f t="shared" si="8"/>
        <v>9.9241237375587099E-2</v>
      </c>
      <c r="E115" s="6">
        <f t="shared" si="8"/>
        <v>0.10819608002851355</v>
      </c>
      <c r="F115" s="6">
        <f t="shared" si="8"/>
        <v>0.10819608002851355</v>
      </c>
      <c r="G115" s="6">
        <f t="shared" si="8"/>
        <v>9.0097857935717451E-2</v>
      </c>
      <c r="H115" s="6">
        <f t="shared" si="8"/>
        <v>9.7427896612118703E-2</v>
      </c>
      <c r="I115" s="6">
        <f t="shared" si="8"/>
        <v>0.12386371228391924</v>
      </c>
      <c r="J115" s="6">
        <f t="shared" si="8"/>
        <v>9.9241237375587099E-2</v>
      </c>
      <c r="K115" s="6">
        <f t="shared" si="8"/>
        <v>0.10819608002851355</v>
      </c>
      <c r="L115" s="6"/>
      <c r="M115" s="6">
        <v>1.5820000000000001</v>
      </c>
      <c r="N115" s="1">
        <v>6</v>
      </c>
      <c r="O115" s="6">
        <f t="shared" si="9"/>
        <v>7.1212513775343655E-2</v>
      </c>
      <c r="P115" s="6">
        <f t="shared" si="9"/>
        <v>8.0757831681574022E-2</v>
      </c>
      <c r="Q115" s="6">
        <f t="shared" si="9"/>
        <v>7.1212513775343655E-2</v>
      </c>
      <c r="R115" s="6">
        <f t="shared" si="9"/>
        <v>6.6360010980931472E-2</v>
      </c>
      <c r="S115" s="6">
        <f t="shared" si="9"/>
        <v>6.1452676486187352E-2</v>
      </c>
      <c r="T115" s="6">
        <f t="shared" si="9"/>
        <v>8.5452952889953915E-2</v>
      </c>
      <c r="U115" s="6">
        <f t="shared" si="9"/>
        <v>8.0757831681574022E-2</v>
      </c>
      <c r="V115" s="6">
        <f t="shared" si="9"/>
        <v>6.1452676486187352E-2</v>
      </c>
      <c r="W115" s="6">
        <f t="shared" si="9"/>
        <v>9.7427896612118703E-2</v>
      </c>
      <c r="X115" s="6">
        <f t="shared" si="9"/>
        <v>6.1452676486187352E-2</v>
      </c>
      <c r="Y115" s="6">
        <f t="shared" si="9"/>
        <v>8.1700925389648127E-2</v>
      </c>
    </row>
    <row r="137" spans="1:15">
      <c r="D137" s="4"/>
    </row>
    <row r="138" spans="1:15">
      <c r="D138" s="16"/>
    </row>
    <row r="139" spans="1:15">
      <c r="D139" s="8"/>
      <c r="E139" s="8"/>
      <c r="F139" s="8"/>
      <c r="G139" s="8"/>
      <c r="H139" s="8"/>
      <c r="I139" s="8"/>
      <c r="J139" s="8"/>
    </row>
    <row r="140" spans="1:15">
      <c r="B140" s="7"/>
      <c r="O140" s="7"/>
    </row>
    <row r="141" spans="1:15">
      <c r="A141" s="1" t="s">
        <v>65</v>
      </c>
      <c r="B141" s="7" t="s">
        <v>66</v>
      </c>
      <c r="C141" s="1" t="s">
        <v>62</v>
      </c>
      <c r="G141" s="7" t="s">
        <v>67</v>
      </c>
      <c r="H141" s="1" t="s">
        <v>63</v>
      </c>
    </row>
    <row r="142" spans="1:15">
      <c r="A142" s="3" t="s">
        <v>64</v>
      </c>
      <c r="B142" s="7"/>
      <c r="C142" s="3">
        <v>43491</v>
      </c>
      <c r="D142" s="3"/>
      <c r="G142" s="7"/>
      <c r="H142" s="3">
        <v>36790</v>
      </c>
      <c r="I142" s="3"/>
    </row>
    <row r="143" spans="1:15">
      <c r="A143" s="1">
        <v>41.1</v>
      </c>
      <c r="B143" s="7">
        <v>1</v>
      </c>
      <c r="C143" s="1">
        <v>65</v>
      </c>
      <c r="G143" s="7">
        <v>1</v>
      </c>
    </row>
    <row r="144" spans="1:15">
      <c r="A144" s="1">
        <v>32.6</v>
      </c>
      <c r="B144" s="7">
        <v>3</v>
      </c>
      <c r="C144" s="1">
        <v>37.5</v>
      </c>
      <c r="G144" s="7">
        <v>3</v>
      </c>
      <c r="H144" s="17">
        <v>49</v>
      </c>
    </row>
    <row r="145" spans="1:16">
      <c r="A145" s="1">
        <v>53.7</v>
      </c>
      <c r="B145" s="7">
        <v>4</v>
      </c>
      <c r="C145" s="1">
        <v>77.5</v>
      </c>
      <c r="G145" s="7">
        <v>4</v>
      </c>
      <c r="H145" s="1">
        <v>73</v>
      </c>
    </row>
    <row r="146" spans="1:16">
      <c r="A146" s="1">
        <v>37.9</v>
      </c>
      <c r="B146" s="7">
        <v>5</v>
      </c>
      <c r="C146" s="1">
        <v>50</v>
      </c>
      <c r="G146" s="7">
        <v>5</v>
      </c>
      <c r="H146" s="1">
        <v>48</v>
      </c>
      <c r="I146" s="18"/>
    </row>
    <row r="147" spans="1:16">
      <c r="A147" s="1">
        <v>20</v>
      </c>
      <c r="B147" s="7">
        <v>6</v>
      </c>
      <c r="C147" s="1">
        <v>25</v>
      </c>
      <c r="G147" s="7">
        <v>6</v>
      </c>
      <c r="H147" s="1">
        <v>29</v>
      </c>
    </row>
    <row r="148" spans="1:16">
      <c r="B148" s="7"/>
      <c r="C148" s="1">
        <f>C142</f>
        <v>43491</v>
      </c>
      <c r="G148" s="7"/>
      <c r="H148" s="1">
        <f>H142</f>
        <v>36790</v>
      </c>
    </row>
    <row r="149" spans="1:16">
      <c r="A149" s="6">
        <f>LOG10(A143)</f>
        <v>1.6138418218760693</v>
      </c>
      <c r="B149" s="7">
        <v>1</v>
      </c>
      <c r="C149" s="6">
        <f>LOG10(C143)-$A149</f>
        <v>0.19907153476678618</v>
      </c>
      <c r="D149" s="6"/>
      <c r="G149" s="7">
        <v>1</v>
      </c>
      <c r="H149" s="6"/>
      <c r="I149" s="6"/>
    </row>
    <row r="150" spans="1:16">
      <c r="A150" s="6">
        <f>LOG10(A144)</f>
        <v>1.5132176000679389</v>
      </c>
      <c r="B150" s="7">
        <v>3</v>
      </c>
      <c r="C150" s="6">
        <f>LOG10(C144)-$A150</f>
        <v>6.0813667659779913E-2</v>
      </c>
      <c r="D150" s="6"/>
      <c r="G150" s="7">
        <v>3</v>
      </c>
      <c r="H150" s="6">
        <f>LOG10(H144)-$A150</f>
        <v>0.1769784799605747</v>
      </c>
      <c r="I150" s="6"/>
    </row>
    <row r="151" spans="1:16">
      <c r="A151" s="6">
        <f>LOG10(A145)</f>
        <v>1.7299742856995557</v>
      </c>
      <c r="B151" s="7">
        <v>4</v>
      </c>
      <c r="C151" s="6">
        <f>LOG10(C145)-$A151</f>
        <v>0.15932741680675466</v>
      </c>
      <c r="D151" s="6"/>
      <c r="G151" s="7">
        <v>4</v>
      </c>
      <c r="H151" s="6">
        <f>LOG10(H145)-$A151</f>
        <v>0.1333485744209002</v>
      </c>
      <c r="I151" s="6"/>
    </row>
    <row r="152" spans="1:16">
      <c r="A152" s="6">
        <f>LOG10(A146)</f>
        <v>1.5786392099680724</v>
      </c>
      <c r="B152" s="7">
        <v>5</v>
      </c>
      <c r="C152" s="6">
        <f>LOG10(C146)-$A152</f>
        <v>0.12033079436794636</v>
      </c>
      <c r="D152" s="6"/>
      <c r="G152" s="7">
        <v>5</v>
      </c>
      <c r="H152" s="6">
        <f>LOG10(H146)-$A152</f>
        <v>0.10260202740751478</v>
      </c>
      <c r="I152" s="6"/>
    </row>
    <row r="153" spans="1:16">
      <c r="A153" s="6">
        <f>LOG10(A147)</f>
        <v>1.3010299956639813</v>
      </c>
      <c r="B153" s="7">
        <v>6</v>
      </c>
      <c r="C153" s="6">
        <f>LOG10(C147)-$A153</f>
        <v>9.6910013008056461E-2</v>
      </c>
      <c r="D153" s="6"/>
      <c r="G153" s="7">
        <v>6</v>
      </c>
      <c r="H153" s="6">
        <f>LOG10(H147)-$A153</f>
        <v>0.16136800223497483</v>
      </c>
      <c r="I153" s="6"/>
    </row>
    <row r="154" spans="1:16">
      <c r="B154" s="7"/>
      <c r="P154" s="7"/>
    </row>
    <row r="155" spans="1:16">
      <c r="B155" s="7"/>
      <c r="P155" s="7"/>
    </row>
    <row r="156" spans="1:16">
      <c r="B156" s="7"/>
      <c r="P156" s="7"/>
    </row>
    <row r="157" spans="1:16">
      <c r="B157" s="7"/>
      <c r="P157" s="7"/>
    </row>
    <row r="158" spans="1:16">
      <c r="B158" s="7"/>
      <c r="P158" s="7"/>
    </row>
    <row r="159" spans="1:16">
      <c r="B159" s="7"/>
      <c r="P159" s="7"/>
    </row>
    <row r="160" spans="1:16">
      <c r="B160" s="7"/>
      <c r="P160" s="7"/>
    </row>
    <row r="161" spans="2:16">
      <c r="B161" s="7"/>
      <c r="P161" s="7"/>
    </row>
    <row r="162" spans="2:16">
      <c r="B162" s="7"/>
      <c r="P162" s="7"/>
    </row>
    <row r="163" spans="2:16">
      <c r="B163" s="7"/>
      <c r="P163" s="7"/>
    </row>
    <row r="164" spans="2:16">
      <c r="B164" s="7"/>
      <c r="P164" s="7"/>
    </row>
    <row r="165" spans="2:16">
      <c r="B165" s="7"/>
      <c r="P165" s="7"/>
    </row>
    <row r="166" spans="2:16">
      <c r="B166" s="7"/>
      <c r="P166" s="7"/>
    </row>
    <row r="167" spans="2:16">
      <c r="B167" s="7"/>
      <c r="P167" s="7"/>
    </row>
    <row r="168" spans="2:16">
      <c r="B168" s="7"/>
      <c r="P168" s="7"/>
    </row>
    <row r="169" spans="2:16">
      <c r="B169" s="7"/>
      <c r="P169" s="7"/>
    </row>
    <row r="170" spans="2:16">
      <c r="B170" s="7"/>
      <c r="P170" s="7"/>
    </row>
    <row r="171" spans="2:16">
      <c r="B171" s="7"/>
      <c r="P171" s="7"/>
    </row>
    <row r="172" spans="2:16">
      <c r="B172" s="7"/>
      <c r="P172" s="7"/>
    </row>
    <row r="173" spans="2:16">
      <c r="B173" s="7"/>
      <c r="P173" s="7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1999-08-17T14:31:48Z</dcterms:created>
  <dcterms:modified xsi:type="dcterms:W3CDTF">2025-08-30T18:04:21Z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2025-05-13T23:37:53Z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6809bc94-f856-4e67-a5fa-c3501bc2a4a4</vt:lpwstr>
  </property>
  <property fmtid="{D5CDD505-2E9C-101B-9397-08002B2CF9AE}" pid="8" name="MSIP_Label_abf2ea38-542c-4b75-bd7d-582ec36a519f_ContentBits">
    <vt:lpwstr>2</vt:lpwstr>
  </property>
</Properties>
</file>